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275" windowHeight="8580" tabRatio="887" activeTab="0"/>
  </bookViews>
  <sheets>
    <sheet name="報告書(入力用白紙)" sheetId="1" r:id="rId1"/>
    <sheet name="報告書（月表示以外手書白紙)" sheetId="2" r:id="rId2"/>
    <sheet name="報告書(手書白紙)" sheetId="3" r:id="rId3"/>
    <sheet name="事務案内掲載記入サンプル" sheetId="4" r:id="rId4"/>
  </sheets>
  <definedNames>
    <definedName name="_xlnm.Print_Area" localSheetId="3">'事務案内掲載記入サンプル'!$A$1:$AK$45</definedName>
    <definedName name="_xlnm.Print_Area" localSheetId="1">'報告書（月表示以外手書白紙)'!$A$1:$AK$45</definedName>
    <definedName name="_xlnm.Print_Area" localSheetId="2">'報告書(手書白紙)'!$A$1:$AK$45</definedName>
    <definedName name="_xlnm.Print_Area" localSheetId="0">'報告書(入力用白紙)'!$A$1:$AK$45</definedName>
  </definedNames>
  <calcPr fullCalcOnLoad="1"/>
</workbook>
</file>

<file path=xl/comments1.xml><?xml version="1.0" encoding="utf-8"?>
<comments xmlns="http://schemas.openxmlformats.org/spreadsheetml/2006/main">
  <authors>
    <author>j20541</author>
  </authors>
  <commentList>
    <comment ref="AJ44" authorId="0">
      <text>
        <r>
          <rPr>
            <sz val="9"/>
            <color indexed="10"/>
            <rFont val="ＭＳ Ｐゴシック"/>
            <family val="3"/>
          </rPr>
          <t xml:space="preserve">他ｷｬﾝﾊﾟｽにて勤務した場合のみ、ここに数字を入力してください。
なお、その日の交通費は各部旅費交通費にて精算してください。
</t>
        </r>
      </text>
    </comment>
  </commentList>
</comments>
</file>

<file path=xl/comments2.xml><?xml version="1.0" encoding="utf-8"?>
<comments xmlns="http://schemas.openxmlformats.org/spreadsheetml/2006/main">
  <authors>
    <author>j20541</author>
  </authors>
  <commentList>
    <comment ref="AJ44" authorId="0">
      <text>
        <r>
          <rPr>
            <sz val="9"/>
            <color indexed="10"/>
            <rFont val="ＭＳ Ｐゴシック"/>
            <family val="3"/>
          </rPr>
          <t xml:space="preserve">他ｷｬﾝﾊﾟｽにて勤務した場合のみ、ここに数字を入力してください。
なお、その日の交通費は各部旅費交通費にて精算してください。
</t>
        </r>
      </text>
    </comment>
  </commentList>
</comments>
</file>

<file path=xl/comments3.xml><?xml version="1.0" encoding="utf-8"?>
<comments xmlns="http://schemas.openxmlformats.org/spreadsheetml/2006/main">
  <authors>
    <author>j20541</author>
  </authors>
  <commentList>
    <comment ref="AJ44" authorId="0">
      <text>
        <r>
          <rPr>
            <sz val="9"/>
            <color indexed="10"/>
            <rFont val="ＭＳ Ｐゴシック"/>
            <family val="3"/>
          </rPr>
          <t xml:space="preserve">他ｷｬﾝﾊﾟｽにて勤務した場合のみ、ここに数字を入力してください。
なお、その日の交通費は各部旅費交通費にて精算してください。
</t>
        </r>
      </text>
    </comment>
  </commentList>
</comments>
</file>

<file path=xl/comments4.xml><?xml version="1.0" encoding="utf-8"?>
<comments xmlns="http://schemas.openxmlformats.org/spreadsheetml/2006/main">
  <authors>
    <author>三浦　輝</author>
    <author>j20541</author>
    <author>山本　諒子</author>
    <author>鳥海　かほり</author>
    <author>毛利　麻美子</author>
  </authors>
  <commentList>
    <comment ref="AI1" authorId="0">
      <text>
        <r>
          <rPr>
            <b/>
            <sz val="12"/>
            <color indexed="10"/>
            <rFont val="ＭＳ Ｐゴシック"/>
            <family val="3"/>
          </rPr>
          <t>◆まず、支給日を一番先に入力してください。</t>
        </r>
      </text>
    </comment>
    <comment ref="Y4" authorId="1">
      <text>
        <r>
          <rPr>
            <b/>
            <sz val="9"/>
            <rFont val="ＭＳ Ｐゴシック"/>
            <family val="3"/>
          </rPr>
          <t>所定の出勤曜日とは、契約にて決められた出勤すべき曜日のことです。</t>
        </r>
      </text>
    </comment>
    <comment ref="AI17" authorId="2">
      <text>
        <r>
          <rPr>
            <b/>
            <sz val="9"/>
            <rFont val="ＭＳ Ｐゴシック"/>
            <family val="3"/>
          </rPr>
          <t>所定の出勤曜日以外に勤務した場合</t>
        </r>
      </text>
    </comment>
    <comment ref="AI23" authorId="2">
      <text>
        <r>
          <rPr>
            <b/>
            <sz val="9"/>
            <rFont val="ＭＳ Ｐゴシック"/>
            <family val="3"/>
          </rPr>
          <t>所定の出勤曜日を予め他の日に振り替えて勤務した場合</t>
        </r>
      </text>
    </comment>
    <comment ref="AI24" authorId="3">
      <text>
        <r>
          <rPr>
            <b/>
            <sz val="9"/>
            <rFont val="ＭＳ Ｐゴシック"/>
            <family val="3"/>
          </rPr>
          <t>所定の出勤曜日を予め他の日に振り替えて勤務した場合</t>
        </r>
      </text>
    </comment>
    <comment ref="AJ44" authorId="1">
      <text>
        <r>
          <rPr>
            <sz val="9"/>
            <rFont val="ＭＳ Ｐゴシック"/>
            <family val="3"/>
          </rPr>
          <t xml:space="preserve">他ｷｬﾝﾊﾟｽにて勤務した場合のみ、ここに数字を入力してください。
なお、その日の交通費は各部旅費交通費にて精算してください。
</t>
        </r>
      </text>
    </comment>
    <comment ref="B8" authorId="4">
      <text>
        <r>
          <rPr>
            <b/>
            <sz val="9"/>
            <rFont val="ＭＳ Ｐゴシック"/>
            <family val="3"/>
          </rPr>
          <t>契約で決められた出勤曜日すべてに所定労働時間をあらかじめ入力して下さい。</t>
        </r>
      </text>
    </comment>
  </commentList>
</comments>
</file>

<file path=xl/sharedStrings.xml><?xml version="1.0" encoding="utf-8"?>
<sst xmlns="http://schemas.openxmlformats.org/spreadsheetml/2006/main" count="364" uniqueCount="121">
  <si>
    <t>支給日</t>
  </si>
  <si>
    <t>対象勤務期間</t>
  </si>
  <si>
    <t>キャンパス</t>
  </si>
  <si>
    <t>勤　務　時　間</t>
  </si>
  <si>
    <t>合 計 時 間 数</t>
  </si>
  <si>
    <t>学　　　　　　　院</t>
  </si>
  <si>
    <t>パートタイム職員勤務時間報告書</t>
  </si>
  <si>
    <t>～</t>
  </si>
  <si>
    <t>所　定
時間数</t>
  </si>
  <si>
    <t>休　憩
時間数</t>
  </si>
  <si>
    <t>実働時間数</t>
  </si>
  <si>
    <t>年休分</t>
  </si>
  <si>
    <t>超勤1</t>
  </si>
  <si>
    <t>超勤2</t>
  </si>
  <si>
    <t>当　　　　該　　　　部</t>
  </si>
  <si>
    <t>年休数</t>
  </si>
  <si>
    <t>欠勤数</t>
  </si>
  <si>
    <t>こどもの日</t>
  </si>
  <si>
    <t>海の日</t>
  </si>
  <si>
    <t>敬老の日</t>
  </si>
  <si>
    <t>文化の日</t>
  </si>
  <si>
    <t>勤労感謝の日</t>
  </si>
  <si>
    <t>成人の日</t>
  </si>
  <si>
    <t>春分の日</t>
  </si>
  <si>
    <t>日付</t>
  </si>
  <si>
    <t>祝日名</t>
  </si>
  <si>
    <t>超　勤
時間数1
7h超</t>
  </si>
  <si>
    <r>
      <t xml:space="preserve">超　勤
時間数2
</t>
    </r>
    <r>
      <rPr>
        <sz val="6"/>
        <rFont val="ＭＳ Ｐゴシック"/>
        <family val="3"/>
      </rPr>
      <t>所定時間超
　　　～7h迄</t>
    </r>
  </si>
  <si>
    <t>休日勤務</t>
  </si>
  <si>
    <t>深夜</t>
  </si>
  <si>
    <t>備考</t>
  </si>
  <si>
    <r>
      <t xml:space="preserve">　　勤務日数
</t>
    </r>
    <r>
      <rPr>
        <i/>
        <sz val="6"/>
        <rFont val="ＭＳ Ｐゴシック"/>
        <family val="3"/>
      </rPr>
      <t>※勤務日数のうち､他ｷｬﾝﾊﾟｽ
勤務分を()内に入力</t>
    </r>
  </si>
  <si>
    <t>所属
部課</t>
  </si>
  <si>
    <t>カ　ナ</t>
  </si>
  <si>
    <t>氏　名</t>
  </si>
  <si>
    <t>特別休暇数</t>
  </si>
  <si>
    <t>本部　人事部人事課</t>
  </si>
  <si>
    <t>青山　太郎</t>
  </si>
  <si>
    <r>
      <t>年休･欠勤・特休</t>
    </r>
    <r>
      <rPr>
        <sz val="8"/>
        <rFont val="ＭＳ ゴシック"/>
        <family val="3"/>
      </rPr>
      <t xml:space="preserve">
</t>
    </r>
    <r>
      <rPr>
        <sz val="6"/>
        <rFont val="ＭＳ Ｐゴシック"/>
        <family val="3"/>
      </rPr>
      <t>※取得した
場合のみ入力</t>
    </r>
  </si>
  <si>
    <t>　　年　　月　　日</t>
  </si>
  <si>
    <t>～</t>
  </si>
  <si>
    <t>月　日</t>
  </si>
  <si>
    <t>　　月　日</t>
  </si>
  <si>
    <t>日</t>
  </si>
  <si>
    <t>創立記念日</t>
  </si>
  <si>
    <t xml:space="preserve">    日</t>
  </si>
  <si>
    <t>　　　　日</t>
  </si>
  <si>
    <t xml:space="preserve"> (  )</t>
  </si>
  <si>
    <r>
      <t xml:space="preserve"> 日付
 </t>
    </r>
    <r>
      <rPr>
        <sz val="6"/>
        <rFont val="ＭＳ ゴシック"/>
        <family val="3"/>
      </rPr>
      <t>(曜日）</t>
    </r>
  </si>
  <si>
    <t>対象勤務期間</t>
  </si>
  <si>
    <t>勤　務　時　間</t>
  </si>
  <si>
    <t>～</t>
  </si>
  <si>
    <t>～</t>
  </si>
  <si>
    <t>(   )</t>
  </si>
  <si>
    <t xml:space="preserve"> (  )</t>
  </si>
  <si>
    <t>休日分</t>
  </si>
  <si>
    <t>深夜分</t>
  </si>
  <si>
    <t>月</t>
  </si>
  <si>
    <t>火</t>
  </si>
  <si>
    <t>水</t>
  </si>
  <si>
    <t>木</t>
  </si>
  <si>
    <t>金</t>
  </si>
  <si>
    <t>土</t>
  </si>
  <si>
    <t>㊞</t>
  </si>
  <si>
    <t>ローテション等で出勤曜日が固定でない場合は、未記入で結構です。</t>
  </si>
  <si>
    <r>
      <t>所定の出勤曜日</t>
    </r>
    <r>
      <rPr>
        <sz val="9"/>
        <rFont val="ＭＳ ゴシック"/>
        <family val="3"/>
      </rPr>
      <t>（該当欄に○）</t>
    </r>
  </si>
  <si>
    <t>昭和の日</t>
  </si>
  <si>
    <t>秋分の日</t>
  </si>
  <si>
    <t>天皇誕生日</t>
  </si>
  <si>
    <t>みどりの日</t>
  </si>
  <si>
    <t>憲法記念日</t>
  </si>
  <si>
    <t>○</t>
  </si>
  <si>
    <t>年休</t>
  </si>
  <si>
    <t>建国記念の日</t>
  </si>
  <si>
    <t>元日</t>
  </si>
  <si>
    <t>4/20の振替出勤</t>
  </si>
  <si>
    <t>4/19の振替休日</t>
  </si>
  <si>
    <t>他キャンパス</t>
  </si>
  <si>
    <t>看護</t>
  </si>
  <si>
    <t>行事の為出勤</t>
  </si>
  <si>
    <t>4/16に所定振替</t>
  </si>
  <si>
    <t>4/15の振替出勤</t>
  </si>
  <si>
    <t>山の日</t>
  </si>
  <si>
    <t>昭和の日</t>
  </si>
  <si>
    <t>業務都合</t>
  </si>
  <si>
    <t>振替休日</t>
  </si>
  <si>
    <t>看護/介護</t>
  </si>
  <si>
    <t>（　）</t>
  </si>
  <si>
    <t>スポーツの日</t>
  </si>
  <si>
    <t>クリスマス</t>
  </si>
  <si>
    <t>○2021年度の祝日等</t>
  </si>
  <si>
    <t>2021年</t>
  </si>
  <si>
    <t>2021 年</t>
  </si>
  <si>
    <t>○○○○ 年</t>
  </si>
  <si>
    <t>教員対応のため超勤</t>
  </si>
  <si>
    <t>業務都合により休み</t>
  </si>
  <si>
    <t>自己都合による遅刻</t>
  </si>
  <si>
    <t>欠勤</t>
  </si>
  <si>
    <t>○2016年度の祝日等</t>
  </si>
  <si>
    <t>祝日名</t>
  </si>
  <si>
    <t>日付</t>
  </si>
  <si>
    <t>昭和の日</t>
  </si>
  <si>
    <t>憲法記念日</t>
  </si>
  <si>
    <t>みどりの日</t>
  </si>
  <si>
    <t>こどもの日</t>
  </si>
  <si>
    <t>海の日</t>
  </si>
  <si>
    <t>山の日</t>
  </si>
  <si>
    <t>敬老の日</t>
  </si>
  <si>
    <t>秋分の日</t>
  </si>
  <si>
    <t>体育の日</t>
  </si>
  <si>
    <t>文化の日</t>
  </si>
  <si>
    <t>創立記念日</t>
  </si>
  <si>
    <t>勤労感謝の日</t>
  </si>
  <si>
    <t>天皇誕生日</t>
  </si>
  <si>
    <t>クリスマス</t>
  </si>
  <si>
    <t>元日</t>
  </si>
  <si>
    <t>成人の日</t>
  </si>
  <si>
    <t>建国記念の日</t>
  </si>
  <si>
    <t>春分の日</t>
  </si>
  <si>
    <t>水色網掛部分は自動表示されます。</t>
  </si>
  <si>
    <t>数式が変更されないよう保護しています。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</si>
</sst>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quot;"/>
    <numFmt numFmtId="178" formatCode="m/d;@"/>
    <numFmt numFmtId="179" formatCode="[Red][=1]aaa;[Blue][=7]aaa;aaa"/>
    <numFmt numFmtId="180" formatCode="#,##0.0_ "/>
    <numFmt numFmtId="181" formatCode="mmm\-yyyy"/>
    <numFmt numFmtId="182" formatCode="#,###.#_ "/>
    <numFmt numFmtId="183" formatCode="?"/>
    <numFmt numFmtId="184" formatCode="?.0"/>
    <numFmt numFmtId="185" formatCode="?.?"/>
    <numFmt numFmtId="186" formatCode="m&quot;月&quot;d&quot;日&quot;;@"/>
    <numFmt numFmtId="187" formatCode="[=0]?;General"/>
    <numFmt numFmtId="188" formatCode="[=0]?;0.0"/>
    <numFmt numFmtId="189" formatCode="m/d\(aaa\)"/>
    <numFmt numFmtId="190" formatCode="d\(aaa\)"/>
    <numFmt numFmtId="191" formatCode="yyyy&quot;年&quot;m&quot;月&quot;d&quot;日&quot;\(aaa\)"/>
    <numFmt numFmtId="192" formatCode="#,##0&quot;日&quot;"/>
    <numFmt numFmtId="193" formatCode="#,##0&quot;日　&quot;"/>
    <numFmt numFmtId="194" formatCode="#,##0&quot;日 &quot;"/>
    <numFmt numFmtId="195" formatCode="\(#\)"/>
    <numFmt numFmtId="196" formatCode="0_);[Red]\(0\)"/>
    <numFmt numFmtId="197" formatCode="m&quot; 月&quot;d&quot; 日&quot;"/>
    <numFmt numFmtId="198" formatCode="\ m&quot;月&quot;\ d&quot; 日&quot;"/>
    <numFmt numFmtId="199" formatCode="\ m&quot; 月&quot;\ d&quot; 日&quot;"/>
    <numFmt numFmtId="200" formatCode="&quot;Yes&quot;;&quot;Yes&quot;;&quot;No&quot;"/>
    <numFmt numFmtId="201" formatCode="&quot;True&quot;;&quot;True&quot;;&quot;False&quot;"/>
    <numFmt numFmtId="202" formatCode="&quot;On&quot;;&quot;On&quot;;&quot;Off&quot;"/>
    <numFmt numFmtId="203" formatCode="[$€-2]\ #,##0.00_);[Red]\([$€-2]\ #,##0.00\)"/>
  </numFmts>
  <fonts count="73">
    <font>
      <sz val="11"/>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明朝"/>
      <family val="1"/>
    </font>
    <font>
      <u val="single"/>
      <sz val="11"/>
      <color indexed="36"/>
      <name val="ＭＳ Ｐゴシック"/>
      <family val="3"/>
    </font>
    <font>
      <sz val="10.5"/>
      <name val="ＭＳ ゴシック"/>
      <family val="3"/>
    </font>
    <font>
      <b/>
      <sz val="16"/>
      <name val="ＨＧｺﾞｼｯｸE-PRO"/>
      <family val="3"/>
    </font>
    <font>
      <sz val="18"/>
      <name val="ＭＳ ゴシック"/>
      <family val="3"/>
    </font>
    <font>
      <sz val="18"/>
      <name val="ＭＳ 明朝"/>
      <family val="1"/>
    </font>
    <font>
      <b/>
      <sz val="18"/>
      <name val="ＭＳ ゴシック"/>
      <family val="3"/>
    </font>
    <font>
      <sz val="9"/>
      <name val="ＭＳ ゴシック"/>
      <family val="3"/>
    </font>
    <font>
      <sz val="10.5"/>
      <name val="ＭＳ 明朝"/>
      <family val="1"/>
    </font>
    <font>
      <sz val="11"/>
      <name val="ＭＳ ゴシック"/>
      <family val="3"/>
    </font>
    <font>
      <sz val="11"/>
      <name val="ＭＳ 明朝"/>
      <family val="1"/>
    </font>
    <font>
      <sz val="14"/>
      <name val="ＭＳ ゴシック"/>
      <family val="3"/>
    </font>
    <font>
      <sz val="6.5"/>
      <name val="ＭＳ ゴシック"/>
      <family val="3"/>
    </font>
    <font>
      <sz val="14"/>
      <name val="ＭＳ 明朝"/>
      <family val="1"/>
    </font>
    <font>
      <sz val="6"/>
      <name val="ＭＳ ゴシック"/>
      <family val="3"/>
    </font>
    <font>
      <sz val="8"/>
      <name val="ＭＳ ゴシック"/>
      <family val="3"/>
    </font>
    <font>
      <sz val="8"/>
      <name val="ＭＳ Ｐゴシック"/>
      <family val="3"/>
    </font>
    <font>
      <sz val="7"/>
      <name val="ＭＳ ゴシック"/>
      <family val="3"/>
    </font>
    <font>
      <sz val="10"/>
      <name val="ＭＳ ゴシック"/>
      <family val="3"/>
    </font>
    <font>
      <sz val="14"/>
      <name val="明朝"/>
      <family val="1"/>
    </font>
    <font>
      <sz val="8"/>
      <name val="ＭＳ 明朝"/>
      <family val="1"/>
    </font>
    <font>
      <sz val="6"/>
      <name val="ＭＳ Ｐ明朝"/>
      <family val="1"/>
    </font>
    <font>
      <sz val="6"/>
      <name val="ＭＳ Ｐゴシック"/>
      <family val="3"/>
    </font>
    <font>
      <sz val="10"/>
      <name val="ＭＳ 明朝"/>
      <family val="1"/>
    </font>
    <font>
      <i/>
      <sz val="6"/>
      <name val="ＭＳ Ｐゴシック"/>
      <family val="3"/>
    </font>
    <font>
      <sz val="9"/>
      <color indexed="10"/>
      <name val="ＭＳ Ｐゴシック"/>
      <family val="3"/>
    </font>
    <font>
      <b/>
      <sz val="12"/>
      <color indexed="10"/>
      <name val="ＭＳ Ｐゴシック"/>
      <family val="3"/>
    </font>
    <font>
      <sz val="9"/>
      <name val="ＭＳ Ｐゴシック"/>
      <family val="3"/>
    </font>
    <font>
      <b/>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rgb="FFFF0000"/>
      <name val="ＭＳ ゴシック"/>
      <family val="3"/>
    </font>
    <font>
      <b/>
      <sz val="8"/>
      <name val="ＭＳ Ｐゴシック"/>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E1FFFF"/>
        <bgColor indexed="64"/>
      </patternFill>
    </fill>
    <fill>
      <patternFill patternType="solid">
        <fgColor rgb="FFCCFFCC"/>
        <bgColor indexed="64"/>
      </patternFill>
    </fill>
    <fill>
      <patternFill patternType="solid">
        <fgColor rgb="FFF0FFFF"/>
        <bgColor indexed="64"/>
      </patternFill>
    </fill>
    <fill>
      <patternFill patternType="solid">
        <fgColor rgb="FFEBFFFF"/>
        <bgColor indexed="64"/>
      </patternFill>
    </fill>
  </fills>
  <borders count="1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medium"/>
    </border>
    <border>
      <left>
        <color indexed="63"/>
      </left>
      <right style="thick"/>
      <top>
        <color indexed="63"/>
      </top>
      <bottom>
        <color indexed="63"/>
      </bottom>
    </border>
    <border>
      <left style="medium"/>
      <right style="thin"/>
      <top style="thin"/>
      <bottom style="hair"/>
    </border>
    <border>
      <left style="medium"/>
      <right style="thin"/>
      <top style="hair"/>
      <bottom style="hair"/>
    </border>
    <border>
      <left>
        <color indexed="63"/>
      </left>
      <right>
        <color indexed="63"/>
      </right>
      <top style="hair"/>
      <bottom style="hair"/>
    </border>
    <border>
      <left style="medium"/>
      <right>
        <color indexed="63"/>
      </right>
      <top style="hair"/>
      <bottom style="double"/>
    </border>
    <border>
      <left style="medium"/>
      <right style="hair"/>
      <top style="medium"/>
      <bottom style="thin"/>
    </border>
    <border>
      <left style="hair"/>
      <right style="hair"/>
      <top style="hair"/>
      <bottom style="hair"/>
    </border>
    <border>
      <left>
        <color indexed="63"/>
      </left>
      <right>
        <color indexed="63"/>
      </right>
      <top style="thin"/>
      <bottom style="hair"/>
    </border>
    <border>
      <left style="medium"/>
      <right>
        <color indexed="63"/>
      </right>
      <top style="medium"/>
      <bottom style="hair"/>
    </border>
    <border>
      <left style="thin"/>
      <right style="hair"/>
      <top style="hair"/>
      <bottom style="thin"/>
    </border>
    <border>
      <left style="hair"/>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hair"/>
      <bottom>
        <color indexed="63"/>
      </bottom>
    </border>
    <border>
      <left>
        <color indexed="63"/>
      </left>
      <right style="hair"/>
      <top style="hair"/>
      <bottom>
        <color indexed="63"/>
      </bottom>
    </border>
    <border>
      <left style="medium"/>
      <right>
        <color indexed="63"/>
      </right>
      <top style="hair"/>
      <bottom style="hair"/>
    </border>
    <border>
      <left>
        <color indexed="63"/>
      </left>
      <right>
        <color indexed="63"/>
      </right>
      <top style="thin"/>
      <bottom>
        <color indexed="63"/>
      </bottom>
    </border>
    <border>
      <left style="hair"/>
      <right>
        <color indexed="63"/>
      </right>
      <top style="thick"/>
      <bottom style="thick"/>
    </border>
    <border>
      <left>
        <color indexed="63"/>
      </left>
      <right>
        <color indexed="63"/>
      </right>
      <top style="thick"/>
      <bottom style="thick"/>
    </border>
    <border>
      <left>
        <color indexed="63"/>
      </left>
      <right style="thick"/>
      <top style="thick"/>
      <bottom style="thick"/>
    </border>
    <border>
      <left style="hair"/>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color indexed="63"/>
      </left>
      <right style="medium"/>
      <top style="medium"/>
      <bottom style="medium"/>
    </border>
    <border>
      <left style="thick"/>
      <right>
        <color indexed="63"/>
      </right>
      <top style="thick"/>
      <bottom style="thick"/>
    </border>
    <border>
      <left>
        <color indexed="63"/>
      </left>
      <right style="hair"/>
      <top style="thick"/>
      <bottom style="thick"/>
    </border>
    <border>
      <left style="thin"/>
      <right>
        <color indexed="63"/>
      </right>
      <top style="medium"/>
      <bottom style="hair"/>
    </border>
    <border>
      <left>
        <color indexed="63"/>
      </left>
      <right>
        <color indexed="63"/>
      </right>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style="medium"/>
      <bottom style="hair"/>
    </border>
    <border>
      <left>
        <color indexed="63"/>
      </left>
      <right style="medium"/>
      <top style="medium"/>
      <bottom style="hair"/>
    </border>
    <border>
      <left style="medium"/>
      <right>
        <color indexed="63"/>
      </right>
      <top style="hair"/>
      <bottom>
        <color indexed="63"/>
      </bottom>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style="medium"/>
      <top style="hair"/>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medium"/>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medium"/>
      <top style="thin"/>
      <bottom style="hair"/>
    </border>
    <border>
      <left>
        <color indexed="63"/>
      </left>
      <right style="medium"/>
      <top style="hair"/>
      <bottom style="hair"/>
    </border>
    <border>
      <left style="hair"/>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style="thin"/>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medium"/>
      <top style="hair"/>
      <bottom style="double"/>
    </border>
    <border>
      <left style="thin"/>
      <right>
        <color indexed="63"/>
      </right>
      <top style="double"/>
      <bottom style="medium"/>
    </border>
    <border>
      <left>
        <color indexed="63"/>
      </left>
      <right style="hair"/>
      <top style="double"/>
      <bottom style="medium"/>
    </border>
    <border>
      <left style="hair"/>
      <right>
        <color indexed="63"/>
      </right>
      <top style="double"/>
      <bottom style="medium"/>
    </border>
    <border>
      <left style="hair"/>
      <right style="hair"/>
      <top style="double"/>
      <bottom style="medium"/>
    </border>
    <border>
      <left style="hair"/>
      <right style="thin"/>
      <top style="double"/>
      <bottom style="medium"/>
    </border>
    <border>
      <left>
        <color indexed="63"/>
      </left>
      <right style="medium"/>
      <top style="double"/>
      <bottom style="medium"/>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color indexed="63"/>
      </left>
      <right style="hair"/>
      <top style="hair"/>
      <bottom style="double"/>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medium"/>
      <bottom style="hair"/>
    </border>
    <border>
      <left style="medium"/>
      <right style="thin"/>
      <top style="hair"/>
      <bottom>
        <color indexed="63"/>
      </bottom>
    </border>
    <border>
      <left style="medium"/>
      <right style="thin"/>
      <top>
        <color indexed="63"/>
      </top>
      <bottom style="thin"/>
    </border>
    <border>
      <left>
        <color indexed="63"/>
      </left>
      <right style="hair"/>
      <top style="medium"/>
      <bottom style="thin"/>
    </border>
    <border>
      <left style="hair"/>
      <right>
        <color indexed="63"/>
      </right>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177"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3"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4" applyNumberFormat="0" applyFont="0" applyAlignment="0" applyProtection="0"/>
    <xf numFmtId="0" fontId="58" fillId="0" borderId="5" applyNumberFormat="0" applyFill="0" applyAlignment="0" applyProtection="0"/>
    <xf numFmtId="0" fontId="59" fillId="28" borderId="0" applyNumberFormat="0" applyBorder="0" applyAlignment="0" applyProtection="0"/>
    <xf numFmtId="0" fontId="60" fillId="29" borderId="6"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0" borderId="9" applyNumberFormat="0" applyFill="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29" borderId="11"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6" applyNumberFormat="0" applyAlignment="0" applyProtection="0"/>
    <xf numFmtId="0" fontId="0" fillId="0" borderId="0">
      <alignment/>
      <protection/>
    </xf>
    <xf numFmtId="0" fontId="5" fillId="0" borderId="0">
      <alignment/>
      <protection/>
    </xf>
    <xf numFmtId="0" fontId="6" fillId="0" borderId="0" applyNumberFormat="0" applyFill="0" applyBorder="0" applyAlignment="0" applyProtection="0"/>
    <xf numFmtId="0" fontId="69" fillId="31" borderId="0" applyNumberFormat="0" applyBorder="0" applyAlignment="0" applyProtection="0"/>
  </cellStyleXfs>
  <cellXfs count="589">
    <xf numFmtId="0" fontId="0" fillId="0" borderId="0" xfId="0" applyAlignment="1">
      <alignment vertical="center"/>
    </xf>
    <xf numFmtId="0" fontId="8" fillId="0" borderId="0" xfId="66" applyFont="1" applyFill="1" applyBorder="1" applyAlignment="1" applyProtection="1">
      <alignment vertical="center"/>
      <protection/>
    </xf>
    <xf numFmtId="0" fontId="9" fillId="0" borderId="0" xfId="66" applyFont="1" applyFill="1" applyBorder="1" applyAlignment="1" applyProtection="1">
      <alignment vertical="center"/>
      <protection locked="0"/>
    </xf>
    <xf numFmtId="0" fontId="10" fillId="0" borderId="0" xfId="66" applyFont="1" applyFill="1" applyBorder="1" applyAlignment="1" applyProtection="1">
      <alignment vertical="center"/>
      <protection locked="0"/>
    </xf>
    <xf numFmtId="0" fontId="11" fillId="0" borderId="0" xfId="66" applyFont="1" applyFill="1" applyBorder="1" applyAlignment="1" applyProtection="1">
      <alignment vertical="center"/>
      <protection locked="0"/>
    </xf>
    <xf numFmtId="0" fontId="14" fillId="0" borderId="0" xfId="66" applyFont="1" applyFill="1" applyBorder="1" applyAlignment="1" applyProtection="1">
      <alignment horizontal="left" vertical="center"/>
      <protection locked="0"/>
    </xf>
    <xf numFmtId="0" fontId="14" fillId="0" borderId="0" xfId="66" applyFont="1" applyFill="1" applyAlignment="1" applyProtection="1">
      <alignment horizontal="left" vertical="center"/>
      <protection locked="0"/>
    </xf>
    <xf numFmtId="0" fontId="14" fillId="0" borderId="0" xfId="66" applyFont="1" applyFill="1" applyAlignment="1" applyProtection="1">
      <alignment vertical="center"/>
      <protection locked="0"/>
    </xf>
    <xf numFmtId="0" fontId="15" fillId="0" borderId="0" xfId="66" applyFont="1" applyFill="1" applyAlignment="1" applyProtection="1">
      <alignment vertical="center"/>
      <protection locked="0"/>
    </xf>
    <xf numFmtId="0" fontId="12" fillId="0" borderId="0" xfId="66" applyFont="1" applyFill="1" applyAlignment="1" applyProtection="1">
      <alignment horizontal="left" vertical="center"/>
      <protection locked="0"/>
    </xf>
    <xf numFmtId="0" fontId="20" fillId="0" borderId="0" xfId="66" applyFont="1" applyFill="1" applyAlignment="1" applyProtection="1">
      <alignment horizontal="left" vertical="center"/>
      <protection locked="0"/>
    </xf>
    <xf numFmtId="0" fontId="14" fillId="0" borderId="12" xfId="66" applyFont="1" applyFill="1" applyBorder="1" applyAlignment="1" applyProtection="1">
      <alignment horizontal="left" vertical="center"/>
      <protection locked="0"/>
    </xf>
    <xf numFmtId="0" fontId="15" fillId="0" borderId="0" xfId="66" applyFont="1" applyFill="1" applyBorder="1" applyAlignment="1" applyProtection="1">
      <alignment horizontal="left" vertical="center"/>
      <protection locked="0"/>
    </xf>
    <xf numFmtId="0" fontId="14" fillId="0" borderId="0" xfId="66" applyFont="1" applyFill="1" applyBorder="1" applyAlignment="1" applyProtection="1">
      <alignment horizontal="left"/>
      <protection locked="0"/>
    </xf>
    <xf numFmtId="0" fontId="14" fillId="0" borderId="13" xfId="66" applyFont="1" applyFill="1" applyBorder="1" applyAlignment="1" applyProtection="1">
      <alignment horizontal="left" vertical="center"/>
      <protection locked="0"/>
    </xf>
    <xf numFmtId="0" fontId="20" fillId="0" borderId="0" xfId="66" applyFont="1" applyFill="1" applyAlignment="1" applyProtection="1">
      <alignment horizontal="left"/>
      <protection locked="0"/>
    </xf>
    <xf numFmtId="0" fontId="20" fillId="0" borderId="0" xfId="66" applyFont="1" applyFill="1" applyAlignment="1" applyProtection="1">
      <alignment/>
      <protection locked="0"/>
    </xf>
    <xf numFmtId="0" fontId="14" fillId="0" borderId="0" xfId="66" applyFont="1" applyFill="1" applyAlignment="1" applyProtection="1">
      <alignment/>
      <protection locked="0"/>
    </xf>
    <xf numFmtId="0" fontId="14" fillId="0" borderId="0" xfId="66" applyFont="1" applyFill="1" applyBorder="1" applyAlignment="1" applyProtection="1">
      <alignment vertical="center"/>
      <protection locked="0"/>
    </xf>
    <xf numFmtId="0" fontId="15" fillId="0" borderId="0" xfId="66" applyFont="1" applyFill="1" applyAlignment="1" applyProtection="1">
      <alignment vertical="center"/>
      <protection/>
    </xf>
    <xf numFmtId="0" fontId="20" fillId="0" borderId="14" xfId="66" applyFont="1" applyFill="1" applyBorder="1" applyAlignment="1" applyProtection="1">
      <alignment horizontal="centerContinuous" vertical="center"/>
      <protection/>
    </xf>
    <xf numFmtId="0" fontId="20" fillId="0" borderId="2" xfId="66" applyFont="1" applyFill="1" applyBorder="1" applyAlignment="1" applyProtection="1">
      <alignment horizontal="centerContinuous" vertical="center"/>
      <protection/>
    </xf>
    <xf numFmtId="0" fontId="20" fillId="0" borderId="15" xfId="66" applyFont="1" applyFill="1" applyBorder="1" applyAlignment="1" applyProtection="1">
      <alignment horizontal="centerContinuous" vertical="center"/>
      <protection/>
    </xf>
    <xf numFmtId="0" fontId="14" fillId="0" borderId="0" xfId="66" applyFont="1" applyFill="1" applyBorder="1" applyAlignment="1" applyProtection="1">
      <alignment vertical="center"/>
      <protection/>
    </xf>
    <xf numFmtId="0" fontId="14" fillId="0" borderId="16" xfId="66" applyFont="1" applyFill="1" applyBorder="1" applyAlignment="1" applyProtection="1">
      <alignment vertical="center"/>
      <protection locked="0"/>
    </xf>
    <xf numFmtId="0" fontId="14" fillId="0" borderId="17" xfId="66" applyFont="1" applyFill="1" applyBorder="1" applyAlignment="1" applyProtection="1">
      <alignment vertical="center"/>
      <protection locked="0"/>
    </xf>
    <xf numFmtId="0" fontId="15" fillId="0" borderId="17" xfId="66" applyFont="1" applyFill="1" applyBorder="1" applyAlignment="1" applyProtection="1">
      <alignment vertical="center"/>
      <protection locked="0"/>
    </xf>
    <xf numFmtId="0" fontId="14" fillId="0" borderId="18" xfId="66" applyFont="1" applyFill="1" applyBorder="1" applyAlignment="1" applyProtection="1">
      <alignment vertical="center"/>
      <protection locked="0"/>
    </xf>
    <xf numFmtId="0" fontId="14" fillId="0" borderId="19" xfId="66" applyFont="1" applyFill="1" applyBorder="1" applyAlignment="1" applyProtection="1">
      <alignment vertical="center"/>
      <protection locked="0"/>
    </xf>
    <xf numFmtId="0" fontId="14" fillId="0" borderId="0" xfId="66" applyFont="1" applyFill="1" applyProtection="1">
      <alignment/>
      <protection locked="0"/>
    </xf>
    <xf numFmtId="0" fontId="14" fillId="0" borderId="20" xfId="66" applyFont="1" applyFill="1" applyBorder="1" applyAlignment="1" applyProtection="1">
      <alignment vertical="center"/>
      <protection locked="0"/>
    </xf>
    <xf numFmtId="0" fontId="14" fillId="0" borderId="21" xfId="66" applyFont="1" applyFill="1" applyBorder="1" applyAlignment="1" applyProtection="1">
      <alignment vertical="center"/>
      <protection locked="0"/>
    </xf>
    <xf numFmtId="0" fontId="15" fillId="0" borderId="21" xfId="66" applyFont="1" applyFill="1" applyBorder="1" applyAlignment="1" applyProtection="1">
      <alignment vertical="center"/>
      <protection locked="0"/>
    </xf>
    <xf numFmtId="0" fontId="12" fillId="0" borderId="22" xfId="66" applyFont="1" applyFill="1" applyBorder="1" applyAlignment="1" applyProtection="1">
      <alignment horizontal="center" vertical="center" wrapText="1"/>
      <protection/>
    </xf>
    <xf numFmtId="0" fontId="12" fillId="0" borderId="0" xfId="66" applyFont="1" applyFill="1" applyBorder="1" applyAlignment="1" applyProtection="1">
      <alignment vertical="center"/>
      <protection locked="0"/>
    </xf>
    <xf numFmtId="0" fontId="14" fillId="0" borderId="0" xfId="66" applyFont="1" applyFill="1" applyAlignment="1" applyProtection="1">
      <alignment horizontal="left"/>
      <protection locked="0"/>
    </xf>
    <xf numFmtId="0" fontId="14" fillId="0" borderId="23" xfId="66" applyFont="1" applyFill="1" applyBorder="1" applyAlignment="1" applyProtection="1">
      <alignment horizontal="left" vertical="center"/>
      <protection locked="0"/>
    </xf>
    <xf numFmtId="0" fontId="14" fillId="0" borderId="24" xfId="66" applyFont="1" applyFill="1" applyBorder="1" applyAlignment="1" applyProtection="1">
      <alignment/>
      <protection/>
    </xf>
    <xf numFmtId="0" fontId="16" fillId="0" borderId="25" xfId="66" applyFont="1" applyFill="1" applyBorder="1" applyAlignment="1" applyProtection="1">
      <alignment horizontal="centerContinuous"/>
      <protection/>
    </xf>
    <xf numFmtId="0" fontId="16" fillId="0" borderId="26" xfId="66" applyFont="1" applyFill="1" applyBorder="1" applyAlignment="1" applyProtection="1">
      <alignment horizontal="centerContinuous"/>
      <protection/>
    </xf>
    <xf numFmtId="0" fontId="24" fillId="0" borderId="25" xfId="66" applyFont="1" applyBorder="1" applyAlignment="1" applyProtection="1">
      <alignment horizontal="centerContinuous"/>
      <protection/>
    </xf>
    <xf numFmtId="0" fontId="18" fillId="0" borderId="25" xfId="66" applyFont="1" applyFill="1" applyBorder="1" applyAlignment="1" applyProtection="1">
      <alignment horizontal="centerContinuous"/>
      <protection/>
    </xf>
    <xf numFmtId="0" fontId="18" fillId="0" borderId="26" xfId="66" applyFont="1" applyFill="1" applyBorder="1" applyAlignment="1" applyProtection="1">
      <alignment horizontal="centerContinuous"/>
      <protection/>
    </xf>
    <xf numFmtId="0" fontId="14" fillId="0" borderId="27" xfId="66" applyFont="1" applyFill="1" applyBorder="1" applyAlignment="1" applyProtection="1">
      <alignment vertical="center"/>
      <protection/>
    </xf>
    <xf numFmtId="0" fontId="14" fillId="0" borderId="28" xfId="66" applyFont="1" applyFill="1" applyBorder="1" applyAlignment="1" applyProtection="1">
      <alignment horizontal="left" vertical="center"/>
      <protection locked="0"/>
    </xf>
    <xf numFmtId="0" fontId="25" fillId="0" borderId="2" xfId="66" applyFont="1" applyFill="1" applyBorder="1" applyAlignment="1" applyProtection="1">
      <alignment horizontal="centerContinuous" vertical="center"/>
      <protection/>
    </xf>
    <xf numFmtId="0" fontId="25" fillId="0" borderId="15" xfId="66" applyFont="1" applyFill="1" applyBorder="1" applyAlignment="1" applyProtection="1">
      <alignment horizontal="centerContinuous" vertical="center"/>
      <protection/>
    </xf>
    <xf numFmtId="0" fontId="12" fillId="0" borderId="21" xfId="66" applyFont="1" applyFill="1" applyBorder="1" applyAlignment="1" applyProtection="1">
      <alignment vertical="center"/>
      <protection locked="0"/>
    </xf>
    <xf numFmtId="0" fontId="15" fillId="0" borderId="20" xfId="66" applyFont="1" applyFill="1" applyBorder="1" applyAlignment="1" applyProtection="1">
      <alignment vertical="center"/>
      <protection locked="0"/>
    </xf>
    <xf numFmtId="0" fontId="12" fillId="0" borderId="17" xfId="66" applyFont="1" applyFill="1" applyBorder="1" applyAlignment="1" applyProtection="1">
      <alignment vertical="center"/>
      <protection locked="0"/>
    </xf>
    <xf numFmtId="0" fontId="15" fillId="0" borderId="16" xfId="66" applyFont="1" applyFill="1" applyBorder="1" applyAlignment="1" applyProtection="1">
      <alignment vertical="center"/>
      <protection locked="0"/>
    </xf>
    <xf numFmtId="0" fontId="12" fillId="0" borderId="18" xfId="66" applyFont="1" applyFill="1" applyBorder="1" applyAlignment="1" applyProtection="1">
      <alignment vertical="center"/>
      <protection locked="0"/>
    </xf>
    <xf numFmtId="0" fontId="15" fillId="0" borderId="18" xfId="66" applyFont="1" applyFill="1" applyBorder="1" applyAlignment="1" applyProtection="1">
      <alignment vertical="center"/>
      <protection locked="0"/>
    </xf>
    <xf numFmtId="0" fontId="15" fillId="0" borderId="19" xfId="66" applyFont="1" applyFill="1" applyBorder="1" applyAlignment="1" applyProtection="1">
      <alignment vertical="center"/>
      <protection locked="0"/>
    </xf>
    <xf numFmtId="0" fontId="14" fillId="0" borderId="1" xfId="66" applyFont="1" applyFill="1" applyBorder="1" applyAlignment="1" applyProtection="1">
      <alignment vertical="center"/>
      <protection locked="0"/>
    </xf>
    <xf numFmtId="190" fontId="12" fillId="0" borderId="29" xfId="66" applyNumberFormat="1" applyFont="1" applyFill="1" applyBorder="1" applyAlignment="1" applyProtection="1">
      <alignment horizontal="right"/>
      <protection/>
    </xf>
    <xf numFmtId="190" fontId="12" fillId="0" borderId="30" xfId="66" applyNumberFormat="1" applyFont="1" applyFill="1" applyBorder="1" applyAlignment="1" applyProtection="1">
      <alignment horizontal="right"/>
      <protection/>
    </xf>
    <xf numFmtId="0" fontId="23" fillId="0" borderId="31" xfId="66" applyFont="1" applyFill="1" applyBorder="1" applyAlignment="1" applyProtection="1">
      <alignment/>
      <protection/>
    </xf>
    <xf numFmtId="190" fontId="12" fillId="0" borderId="31" xfId="66" applyNumberFormat="1" applyFont="1" applyFill="1" applyBorder="1" applyAlignment="1" applyProtection="1">
      <alignment horizontal="center"/>
      <protection/>
    </xf>
    <xf numFmtId="190" fontId="12" fillId="0" borderId="32" xfId="66" applyNumberFormat="1" applyFont="1" applyFill="1" applyBorder="1" applyAlignment="1" applyProtection="1">
      <alignment horizontal="right"/>
      <protection/>
    </xf>
    <xf numFmtId="0" fontId="24" fillId="0" borderId="25" xfId="66" applyFont="1" applyFill="1" applyBorder="1" applyAlignment="1" applyProtection="1">
      <alignment horizontal="centerContinuous"/>
      <protection/>
    </xf>
    <xf numFmtId="0" fontId="20" fillId="0" borderId="33" xfId="66" applyFont="1" applyFill="1" applyBorder="1" applyAlignment="1" applyProtection="1">
      <alignment horizontal="centerContinuous" wrapText="1" shrinkToFit="1"/>
      <protection/>
    </xf>
    <xf numFmtId="0" fontId="8" fillId="0" borderId="0" xfId="66" applyFont="1" applyFill="1" applyBorder="1" applyAlignment="1" applyProtection="1">
      <alignment vertical="center"/>
      <protection locked="0"/>
    </xf>
    <xf numFmtId="0" fontId="14" fillId="0" borderId="27" xfId="66" applyFont="1" applyFill="1" applyBorder="1" applyAlignment="1" applyProtection="1">
      <alignment vertical="center"/>
      <protection locked="0"/>
    </xf>
    <xf numFmtId="0" fontId="0" fillId="0" borderId="0" xfId="0" applyAlignment="1" applyProtection="1">
      <alignment horizontal="left" vertical="center" shrinkToFit="1"/>
      <protection locked="0"/>
    </xf>
    <xf numFmtId="0" fontId="0" fillId="32" borderId="34" xfId="0" applyFill="1" applyBorder="1" applyAlignment="1" applyProtection="1">
      <alignment vertical="center" shrinkToFit="1"/>
      <protection locked="0"/>
    </xf>
    <xf numFmtId="0" fontId="0" fillId="32" borderId="34" xfId="0" applyFill="1" applyBorder="1" applyAlignment="1" applyProtection="1">
      <alignment horizontal="left" vertical="center" shrinkToFit="1"/>
      <protection locked="0"/>
    </xf>
    <xf numFmtId="0" fontId="0" fillId="33" borderId="34" xfId="0" applyFill="1" applyBorder="1" applyAlignment="1" applyProtection="1">
      <alignment vertical="center" shrinkToFit="1"/>
      <protection locked="0"/>
    </xf>
    <xf numFmtId="191" fontId="0" fillId="33" borderId="34" xfId="0" applyNumberFormat="1" applyFill="1" applyBorder="1" applyAlignment="1" applyProtection="1">
      <alignment horizontal="left" vertical="center" shrinkToFit="1"/>
      <protection locked="0"/>
    </xf>
    <xf numFmtId="56" fontId="0" fillId="33" borderId="34" xfId="0" applyNumberFormat="1" applyFill="1" applyBorder="1" applyAlignment="1" applyProtection="1">
      <alignment vertical="center" shrinkToFit="1"/>
      <protection locked="0"/>
    </xf>
    <xf numFmtId="0" fontId="14" fillId="0" borderId="24" xfId="66" applyFont="1" applyFill="1" applyBorder="1" applyAlignment="1" applyProtection="1">
      <alignment/>
      <protection locked="0"/>
    </xf>
    <xf numFmtId="0" fontId="16" fillId="0" borderId="25" xfId="66" applyFont="1" applyFill="1" applyBorder="1" applyAlignment="1" applyProtection="1">
      <alignment horizontal="centerContinuous"/>
      <protection locked="0"/>
    </xf>
    <xf numFmtId="0" fontId="16" fillId="0" borderId="26" xfId="66" applyFont="1" applyFill="1" applyBorder="1" applyAlignment="1" applyProtection="1">
      <alignment horizontal="centerContinuous"/>
      <protection locked="0"/>
    </xf>
    <xf numFmtId="0" fontId="24" fillId="0" borderId="25" xfId="66" applyFont="1" applyBorder="1" applyAlignment="1" applyProtection="1">
      <alignment horizontal="centerContinuous"/>
      <protection locked="0"/>
    </xf>
    <xf numFmtId="0" fontId="18" fillId="0" borderId="25" xfId="66" applyFont="1" applyFill="1" applyBorder="1" applyAlignment="1" applyProtection="1">
      <alignment horizontal="centerContinuous"/>
      <protection locked="0"/>
    </xf>
    <xf numFmtId="0" fontId="18" fillId="0" borderId="26" xfId="66" applyFont="1" applyFill="1" applyBorder="1" applyAlignment="1" applyProtection="1">
      <alignment horizontal="centerContinuous"/>
      <protection locked="0"/>
    </xf>
    <xf numFmtId="0" fontId="20" fillId="0" borderId="14" xfId="66" applyFont="1" applyFill="1" applyBorder="1" applyAlignment="1" applyProtection="1">
      <alignment horizontal="centerContinuous" vertical="center"/>
      <protection locked="0"/>
    </xf>
    <xf numFmtId="0" fontId="20" fillId="0" borderId="2" xfId="66" applyFont="1" applyFill="1" applyBorder="1" applyAlignment="1" applyProtection="1">
      <alignment horizontal="centerContinuous" vertical="center"/>
      <protection locked="0"/>
    </xf>
    <xf numFmtId="0" fontId="25" fillId="0" borderId="2" xfId="66" applyFont="1" applyFill="1" applyBorder="1" applyAlignment="1" applyProtection="1">
      <alignment horizontal="centerContinuous" vertical="center"/>
      <protection locked="0"/>
    </xf>
    <xf numFmtId="0" fontId="25" fillId="0" borderId="15" xfId="66" applyFont="1" applyFill="1" applyBorder="1" applyAlignment="1" applyProtection="1">
      <alignment horizontal="centerContinuous" vertical="center"/>
      <protection locked="0"/>
    </xf>
    <xf numFmtId="0" fontId="20" fillId="0" borderId="15" xfId="66" applyFont="1" applyFill="1" applyBorder="1" applyAlignment="1" applyProtection="1">
      <alignment horizontal="centerContinuous" vertical="center"/>
      <protection locked="0"/>
    </xf>
    <xf numFmtId="0" fontId="23" fillId="0" borderId="35" xfId="66" applyFont="1" applyFill="1" applyBorder="1" applyAlignment="1" applyProtection="1">
      <alignment/>
      <protection/>
    </xf>
    <xf numFmtId="0" fontId="12" fillId="0" borderId="22" xfId="66" applyFont="1" applyFill="1" applyBorder="1" applyAlignment="1" applyProtection="1">
      <alignment horizontal="center" vertical="center" wrapText="1"/>
      <protection locked="0"/>
    </xf>
    <xf numFmtId="0" fontId="17" fillId="0" borderId="36" xfId="66" applyFont="1" applyFill="1" applyBorder="1" applyAlignment="1" applyProtection="1">
      <alignment horizontal="center" vertical="center" wrapText="1"/>
      <protection locked="0"/>
    </xf>
    <xf numFmtId="0" fontId="20" fillId="0" borderId="37" xfId="66" applyFont="1" applyFill="1" applyBorder="1" applyAlignment="1" applyProtection="1">
      <alignment horizontal="center" vertical="center"/>
      <protection locked="0"/>
    </xf>
    <xf numFmtId="0" fontId="20" fillId="0" borderId="38" xfId="66" applyFont="1" applyFill="1" applyBorder="1" applyAlignment="1" applyProtection="1">
      <alignment horizontal="center" vertical="center"/>
      <protection locked="0"/>
    </xf>
    <xf numFmtId="0" fontId="21" fillId="0" borderId="38" xfId="0" applyFont="1" applyBorder="1" applyAlignment="1" applyProtection="1">
      <alignment vertical="center"/>
      <protection locked="0"/>
    </xf>
    <xf numFmtId="0" fontId="14" fillId="0" borderId="39" xfId="66" applyFont="1" applyFill="1" applyBorder="1" applyAlignment="1" applyProtection="1">
      <alignment horizontal="left" vertical="center"/>
      <protection locked="0"/>
    </xf>
    <xf numFmtId="0" fontId="14" fillId="0" borderId="40" xfId="66" applyFont="1" applyFill="1" applyBorder="1" applyAlignment="1" applyProtection="1">
      <alignment horizontal="left" vertical="center"/>
      <protection locked="0"/>
    </xf>
    <xf numFmtId="0" fontId="15" fillId="0" borderId="40" xfId="66" applyFont="1" applyFill="1" applyBorder="1" applyAlignment="1" applyProtection="1">
      <alignment horizontal="left" vertical="center"/>
      <protection locked="0"/>
    </xf>
    <xf numFmtId="0" fontId="14" fillId="0" borderId="40" xfId="66" applyFont="1" applyFill="1" applyBorder="1" applyAlignment="1" applyProtection="1">
      <alignment horizontal="left"/>
      <protection locked="0"/>
    </xf>
    <xf numFmtId="0" fontId="14" fillId="0" borderId="41" xfId="66" applyFont="1" applyFill="1" applyBorder="1" applyAlignment="1" applyProtection="1">
      <alignment horizontal="left" vertical="center"/>
      <protection locked="0"/>
    </xf>
    <xf numFmtId="0" fontId="20" fillId="0" borderId="42" xfId="66" applyFont="1" applyFill="1" applyBorder="1" applyAlignment="1" applyProtection="1">
      <alignment horizontal="center" vertical="center"/>
      <protection locked="0"/>
    </xf>
    <xf numFmtId="0" fontId="21" fillId="0" borderId="42" xfId="0" applyFont="1" applyBorder="1" applyAlignment="1" applyProtection="1">
      <alignment vertical="center"/>
      <protection locked="0"/>
    </xf>
    <xf numFmtId="0" fontId="20" fillId="0" borderId="43" xfId="66" applyFont="1" applyFill="1" applyBorder="1" applyAlignment="1" applyProtection="1">
      <alignment horizontal="center" vertical="center"/>
      <protection locked="0"/>
    </xf>
    <xf numFmtId="0" fontId="0" fillId="33" borderId="34" xfId="0" applyFont="1" applyFill="1" applyBorder="1" applyAlignment="1" applyProtection="1">
      <alignment vertical="center" shrinkToFit="1"/>
      <protection locked="0"/>
    </xf>
    <xf numFmtId="56" fontId="14" fillId="0" borderId="0" xfId="66" applyNumberFormat="1" applyFont="1" applyFill="1" applyAlignment="1" applyProtection="1">
      <alignment/>
      <protection locked="0"/>
    </xf>
    <xf numFmtId="14" fontId="14" fillId="0" borderId="0" xfId="66" applyNumberFormat="1" applyFont="1" applyFill="1" applyAlignment="1" applyProtection="1">
      <alignment/>
      <protection locked="0"/>
    </xf>
    <xf numFmtId="0" fontId="14" fillId="34" borderId="0" xfId="66" applyFont="1" applyFill="1" applyAlignment="1" applyProtection="1">
      <alignment vertical="center"/>
      <protection locked="0"/>
    </xf>
    <xf numFmtId="0" fontId="0" fillId="35" borderId="34" xfId="0" applyFill="1" applyBorder="1" applyAlignment="1" applyProtection="1">
      <alignment vertical="center" shrinkToFit="1"/>
      <protection locked="0"/>
    </xf>
    <xf numFmtId="0" fontId="0" fillId="35" borderId="34" xfId="0" applyFont="1" applyFill="1" applyBorder="1" applyAlignment="1" applyProtection="1">
      <alignment vertical="center" shrinkToFit="1"/>
      <protection locked="0"/>
    </xf>
    <xf numFmtId="191" fontId="0" fillId="35" borderId="34" xfId="0" applyNumberFormat="1" applyFill="1" applyBorder="1" applyAlignment="1" applyProtection="1">
      <alignment horizontal="left" vertical="center" shrinkToFit="1"/>
      <protection locked="0"/>
    </xf>
    <xf numFmtId="56" fontId="0" fillId="35" borderId="34" xfId="0" applyNumberFormat="1" applyFill="1" applyBorder="1" applyAlignment="1" applyProtection="1">
      <alignment vertical="center" shrinkToFit="1"/>
      <protection locked="0"/>
    </xf>
    <xf numFmtId="0" fontId="0" fillId="34" borderId="34" xfId="0" applyFill="1" applyBorder="1" applyAlignment="1" applyProtection="1">
      <alignment vertical="center" shrinkToFit="1"/>
      <protection locked="0"/>
    </xf>
    <xf numFmtId="0" fontId="0" fillId="34" borderId="34" xfId="0" applyFill="1" applyBorder="1" applyAlignment="1" applyProtection="1">
      <alignment horizontal="left" vertical="center" shrinkToFit="1"/>
      <protection locked="0"/>
    </xf>
    <xf numFmtId="0" fontId="0" fillId="36" borderId="34" xfId="0" applyFill="1" applyBorder="1" applyAlignment="1" applyProtection="1">
      <alignment vertical="center" shrinkToFit="1"/>
      <protection locked="0"/>
    </xf>
    <xf numFmtId="0" fontId="0" fillId="36" borderId="34" xfId="0" applyFill="1" applyBorder="1" applyAlignment="1" applyProtection="1">
      <alignment horizontal="left" vertical="center" shrinkToFit="1"/>
      <protection locked="0"/>
    </xf>
    <xf numFmtId="0" fontId="70" fillId="34" borderId="34" xfId="0" applyFont="1" applyFill="1" applyBorder="1" applyAlignment="1" applyProtection="1">
      <alignment vertical="center" shrinkToFit="1"/>
      <protection locked="0"/>
    </xf>
    <xf numFmtId="0" fontId="70" fillId="34" borderId="34" xfId="0" applyFont="1" applyFill="1" applyBorder="1" applyAlignment="1" applyProtection="1">
      <alignment horizontal="left" vertical="center" shrinkToFit="1"/>
      <protection locked="0"/>
    </xf>
    <xf numFmtId="0" fontId="21" fillId="0" borderId="38" xfId="0" applyFont="1" applyFill="1" applyBorder="1" applyAlignment="1" applyProtection="1">
      <alignment vertical="center"/>
      <protection locked="0"/>
    </xf>
    <xf numFmtId="0" fontId="20" fillId="37" borderId="33" xfId="66" applyFont="1" applyFill="1" applyBorder="1" applyAlignment="1" applyProtection="1">
      <alignment horizontal="centerContinuous" wrapText="1" shrinkToFit="1"/>
      <protection locked="0"/>
    </xf>
    <xf numFmtId="190" fontId="12" fillId="37" borderId="29" xfId="66" applyNumberFormat="1" applyFont="1" applyFill="1" applyBorder="1" applyAlignment="1" applyProtection="1">
      <alignment horizontal="right"/>
      <protection/>
    </xf>
    <xf numFmtId="190" fontId="12" fillId="37" borderId="30" xfId="66" applyNumberFormat="1" applyFont="1" applyFill="1" applyBorder="1" applyAlignment="1" applyProtection="1">
      <alignment horizontal="right"/>
      <protection/>
    </xf>
    <xf numFmtId="190" fontId="12" fillId="37" borderId="44" xfId="66" applyNumberFormat="1" applyFont="1" applyFill="1" applyBorder="1" applyAlignment="1" applyProtection="1">
      <alignment horizontal="right"/>
      <protection/>
    </xf>
    <xf numFmtId="190" fontId="12" fillId="37" borderId="32" xfId="66" applyNumberFormat="1" applyFont="1" applyFill="1" applyBorder="1" applyAlignment="1" applyProtection="1">
      <alignment horizontal="right"/>
      <protection/>
    </xf>
    <xf numFmtId="0" fontId="23" fillId="37" borderId="45" xfId="66" applyFont="1" applyFill="1" applyBorder="1" applyAlignment="1" applyProtection="1">
      <alignment/>
      <protection/>
    </xf>
    <xf numFmtId="0" fontId="23" fillId="37" borderId="31" xfId="66" applyFont="1" applyFill="1" applyBorder="1" applyAlignment="1" applyProtection="1">
      <alignment/>
      <protection/>
    </xf>
    <xf numFmtId="190" fontId="12" fillId="37" borderId="31" xfId="66" applyNumberFormat="1" applyFont="1" applyFill="1" applyBorder="1" applyAlignment="1" applyProtection="1">
      <alignment horizontal="center"/>
      <protection/>
    </xf>
    <xf numFmtId="0" fontId="14" fillId="37" borderId="1" xfId="66" applyFont="1" applyFill="1" applyBorder="1" applyAlignment="1" applyProtection="1">
      <alignment vertical="center"/>
      <protection locked="0"/>
    </xf>
    <xf numFmtId="0" fontId="21" fillId="0" borderId="42" xfId="0" applyFont="1" applyFill="1" applyBorder="1" applyAlignment="1" applyProtection="1">
      <alignment vertical="center"/>
      <protection locked="0"/>
    </xf>
    <xf numFmtId="0" fontId="20" fillId="37" borderId="33" xfId="66" applyFont="1" applyFill="1" applyBorder="1" applyAlignment="1" applyProtection="1">
      <alignment horizontal="centerContinuous" wrapText="1" shrinkToFit="1"/>
      <protection/>
    </xf>
    <xf numFmtId="0" fontId="34" fillId="33" borderId="34" xfId="0" applyFont="1" applyFill="1" applyBorder="1" applyAlignment="1" applyProtection="1">
      <alignment vertical="center" shrinkToFit="1"/>
      <protection locked="0"/>
    </xf>
    <xf numFmtId="190" fontId="71" fillId="38" borderId="30" xfId="66" applyNumberFormat="1" applyFont="1" applyFill="1" applyBorder="1" applyAlignment="1" applyProtection="1">
      <alignment horizontal="right"/>
      <protection/>
    </xf>
    <xf numFmtId="0" fontId="14" fillId="39" borderId="1" xfId="66" applyFont="1" applyFill="1" applyBorder="1" applyAlignment="1" applyProtection="1">
      <alignment vertical="center"/>
      <protection locked="0"/>
    </xf>
    <xf numFmtId="190" fontId="12" fillId="40" borderId="29" xfId="66" applyNumberFormat="1" applyFont="1" applyFill="1" applyBorder="1" applyAlignment="1" applyProtection="1">
      <alignment horizontal="right"/>
      <protection/>
    </xf>
    <xf numFmtId="190" fontId="12" fillId="40" borderId="30" xfId="66" applyNumberFormat="1" applyFont="1" applyFill="1" applyBorder="1" applyAlignment="1" applyProtection="1">
      <alignment horizontal="right"/>
      <protection/>
    </xf>
    <xf numFmtId="190" fontId="12" fillId="40" borderId="44" xfId="66" applyNumberFormat="1" applyFont="1" applyFill="1" applyBorder="1" applyAlignment="1" applyProtection="1">
      <alignment horizontal="right"/>
      <protection/>
    </xf>
    <xf numFmtId="190" fontId="12" fillId="40" borderId="32" xfId="66" applyNumberFormat="1" applyFont="1" applyFill="1" applyBorder="1" applyAlignment="1" applyProtection="1">
      <alignment horizontal="right"/>
      <protection/>
    </xf>
    <xf numFmtId="0" fontId="11" fillId="0" borderId="0" xfId="66" applyFont="1" applyFill="1" applyAlignment="1" applyProtection="1">
      <alignment horizontal="left" vertical="center"/>
      <protection locked="0"/>
    </xf>
    <xf numFmtId="0" fontId="20" fillId="40" borderId="33" xfId="66" applyFont="1" applyFill="1" applyBorder="1" applyAlignment="1" applyProtection="1">
      <alignment horizontal="centerContinuous" wrapText="1" shrinkToFit="1"/>
      <protection/>
    </xf>
    <xf numFmtId="31" fontId="13" fillId="0" borderId="46" xfId="66" applyNumberFormat="1" applyFont="1" applyFill="1" applyBorder="1" applyAlignment="1" applyProtection="1">
      <alignment horizontal="center" vertical="center"/>
      <protection locked="0"/>
    </xf>
    <xf numFmtId="31" fontId="13" fillId="0" borderId="47" xfId="66" applyNumberFormat="1" applyFont="1" applyFill="1" applyBorder="1" applyAlignment="1" applyProtection="1">
      <alignment horizontal="center" vertical="center"/>
      <protection locked="0"/>
    </xf>
    <xf numFmtId="199" fontId="13" fillId="0" borderId="47" xfId="66" applyNumberFormat="1" applyFont="1" applyFill="1" applyBorder="1" applyAlignment="1" applyProtection="1">
      <alignment horizontal="left" vertical="center"/>
      <protection locked="0"/>
    </xf>
    <xf numFmtId="199" fontId="13" fillId="0" borderId="48" xfId="66" applyNumberFormat="1" applyFont="1" applyFill="1" applyBorder="1" applyAlignment="1" applyProtection="1">
      <alignment horizontal="left" vertical="center"/>
      <protection locked="0"/>
    </xf>
    <xf numFmtId="0" fontId="16" fillId="0" borderId="49" xfId="66" applyFont="1" applyFill="1" applyBorder="1" applyAlignment="1" applyProtection="1">
      <alignment horizontal="left" vertical="center" indent="1"/>
      <protection locked="0"/>
    </xf>
    <xf numFmtId="0" fontId="16" fillId="0" borderId="1" xfId="66" applyFont="1" applyFill="1" applyBorder="1" applyAlignment="1" applyProtection="1">
      <alignment horizontal="left" vertical="center" indent="1"/>
      <protection locked="0"/>
    </xf>
    <xf numFmtId="0" fontId="16" fillId="0" borderId="50" xfId="66" applyFont="1" applyFill="1" applyBorder="1" applyAlignment="1" applyProtection="1">
      <alignment horizontal="left" vertical="center" indent="1"/>
      <protection locked="0"/>
    </xf>
    <xf numFmtId="0" fontId="20" fillId="0" borderId="51" xfId="66" applyFont="1" applyFill="1" applyBorder="1" applyAlignment="1" applyProtection="1">
      <alignment horizontal="center" vertical="center" shrinkToFit="1"/>
      <protection locked="0"/>
    </xf>
    <xf numFmtId="0" fontId="21" fillId="0" borderId="1" xfId="65" applyFont="1" applyBorder="1" applyAlignment="1" applyProtection="1">
      <alignment horizontal="center" vertical="center" shrinkToFit="1"/>
      <protection locked="0"/>
    </xf>
    <xf numFmtId="0" fontId="21" fillId="0" borderId="52" xfId="65" applyFont="1" applyBorder="1" applyAlignment="1" applyProtection="1">
      <alignment horizontal="center" vertical="center" shrinkToFit="1"/>
      <protection locked="0"/>
    </xf>
    <xf numFmtId="186" fontId="14" fillId="39" borderId="49" xfId="66" applyNumberFormat="1" applyFont="1" applyFill="1" applyBorder="1" applyAlignment="1" applyProtection="1">
      <alignment horizontal="right" vertical="center"/>
      <protection/>
    </xf>
    <xf numFmtId="186" fontId="14" fillId="39" borderId="1" xfId="66" applyNumberFormat="1" applyFont="1" applyFill="1" applyBorder="1" applyAlignment="1" applyProtection="1">
      <alignment horizontal="right" vertical="center"/>
      <protection/>
    </xf>
    <xf numFmtId="186" fontId="14" fillId="39" borderId="1" xfId="66" applyNumberFormat="1" applyFont="1" applyFill="1" applyBorder="1" applyAlignment="1" applyProtection="1">
      <alignment horizontal="left" vertical="center"/>
      <protection/>
    </xf>
    <xf numFmtId="186" fontId="14" fillId="39" borderId="53" xfId="66" applyNumberFormat="1" applyFont="1" applyFill="1" applyBorder="1" applyAlignment="1" applyProtection="1">
      <alignment horizontal="left" vertical="center"/>
      <protection/>
    </xf>
    <xf numFmtId="0" fontId="12" fillId="0" borderId="54" xfId="66" applyFont="1" applyFill="1" applyBorder="1" applyAlignment="1" applyProtection="1">
      <alignment horizontal="center" vertical="center"/>
      <protection locked="0"/>
    </xf>
    <xf numFmtId="0" fontId="12" fillId="0" borderId="47" xfId="66" applyFont="1" applyFill="1" applyBorder="1" applyAlignment="1" applyProtection="1">
      <alignment horizontal="center" vertical="center"/>
      <protection locked="0"/>
    </xf>
    <xf numFmtId="0" fontId="12" fillId="0" borderId="55" xfId="66" applyFont="1" applyFill="1" applyBorder="1" applyAlignment="1" applyProtection="1">
      <alignment horizontal="center" vertical="center"/>
      <protection locked="0"/>
    </xf>
    <xf numFmtId="0" fontId="14" fillId="0" borderId="56" xfId="66" applyFont="1" applyFill="1" applyBorder="1" applyAlignment="1" applyProtection="1">
      <alignment horizontal="left" vertical="center" indent="1"/>
      <protection locked="0"/>
    </xf>
    <xf numFmtId="0" fontId="0" fillId="0" borderId="57" xfId="0" applyFill="1" applyBorder="1" applyAlignment="1" applyProtection="1">
      <alignment horizontal="left" vertical="center" indent="1"/>
      <protection locked="0"/>
    </xf>
    <xf numFmtId="0" fontId="14" fillId="0" borderId="58" xfId="66" applyFont="1" applyFill="1" applyBorder="1" applyAlignment="1" applyProtection="1">
      <alignment horizontal="left" vertical="center" indent="1"/>
      <protection locked="0"/>
    </xf>
    <xf numFmtId="0" fontId="0" fillId="0" borderId="59" xfId="0" applyFill="1" applyBorder="1" applyAlignment="1" applyProtection="1">
      <alignment horizontal="left" vertical="center" indent="1"/>
      <protection locked="0"/>
    </xf>
    <xf numFmtId="0" fontId="0" fillId="0" borderId="60" xfId="0" applyFill="1" applyBorder="1" applyAlignment="1" applyProtection="1">
      <alignment horizontal="left" vertical="center" indent="1"/>
      <protection locked="0"/>
    </xf>
    <xf numFmtId="0" fontId="0" fillId="0" borderId="61" xfId="0"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0" fillId="0" borderId="62" xfId="0" applyFill="1" applyBorder="1" applyAlignment="1" applyProtection="1">
      <alignment horizontal="left" vertical="center" indent="1"/>
      <protection locked="0"/>
    </xf>
    <xf numFmtId="0" fontId="0" fillId="0" borderId="63" xfId="0" applyFill="1" applyBorder="1" applyAlignment="1" applyProtection="1">
      <alignment horizontal="left" vertical="center" indent="1"/>
      <protection locked="0"/>
    </xf>
    <xf numFmtId="0" fontId="0" fillId="0" borderId="19" xfId="0" applyFill="1" applyBorder="1" applyAlignment="1" applyProtection="1">
      <alignment horizontal="left" vertical="center" indent="1"/>
      <protection locked="0"/>
    </xf>
    <xf numFmtId="0" fontId="0" fillId="0" borderId="64" xfId="0" applyFill="1" applyBorder="1" applyAlignment="1" applyProtection="1">
      <alignment horizontal="left" vertical="center" indent="1"/>
      <protection locked="0"/>
    </xf>
    <xf numFmtId="0" fontId="14" fillId="0" borderId="56" xfId="66" applyFont="1" applyFill="1" applyBorder="1" applyAlignment="1" applyProtection="1">
      <alignment horizontal="center" vertical="center"/>
      <protection locked="0"/>
    </xf>
    <xf numFmtId="0" fontId="0" fillId="0" borderId="57"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12" fillId="0" borderId="66" xfId="66"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6" fillId="0" borderId="68" xfId="66" applyFont="1" applyFill="1" applyBorder="1" applyAlignment="1" applyProtection="1">
      <alignment horizontal="left" vertical="center" indent="1"/>
      <protection locked="0"/>
    </xf>
    <xf numFmtId="0" fontId="0" fillId="0" borderId="69" xfId="0" applyFill="1" applyBorder="1" applyAlignment="1" applyProtection="1">
      <alignment horizontal="left" vertical="center" indent="1"/>
      <protection locked="0"/>
    </xf>
    <xf numFmtId="0" fontId="0" fillId="0" borderId="43" xfId="0" applyFill="1" applyBorder="1" applyAlignment="1" applyProtection="1">
      <alignment horizontal="left" vertical="center" indent="1"/>
      <protection locked="0"/>
    </xf>
    <xf numFmtId="0" fontId="0" fillId="0" borderId="18" xfId="0" applyFill="1" applyBorder="1" applyAlignment="1" applyProtection="1">
      <alignment horizontal="left" vertical="center" indent="1"/>
      <protection locked="0"/>
    </xf>
    <xf numFmtId="0" fontId="0" fillId="0" borderId="70" xfId="0" applyFill="1" applyBorder="1" applyAlignment="1" applyProtection="1">
      <alignment horizontal="left" vertical="center" indent="1"/>
      <protection locked="0"/>
    </xf>
    <xf numFmtId="0" fontId="16" fillId="0" borderId="68" xfId="66" applyFont="1"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27" fillId="0" borderId="69" xfId="0" applyFont="1" applyBorder="1" applyAlignment="1" applyProtection="1">
      <alignment vertical="center" wrapText="1"/>
      <protection locked="0"/>
    </xf>
    <xf numFmtId="0" fontId="27" fillId="0" borderId="72" xfId="0" applyFont="1"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73" xfId="0" applyBorder="1" applyAlignment="1" applyProtection="1">
      <alignment vertical="center" wrapText="1"/>
      <protection locked="0"/>
    </xf>
    <xf numFmtId="0" fontId="21" fillId="0" borderId="74" xfId="66" applyFont="1" applyFill="1" applyBorder="1" applyAlignment="1" applyProtection="1">
      <alignment horizontal="center" wrapText="1" shrinkToFit="1"/>
      <protection/>
    </xf>
    <xf numFmtId="0" fontId="21" fillId="0" borderId="75" xfId="66" applyFont="1" applyFill="1" applyBorder="1" applyAlignment="1" applyProtection="1">
      <alignment horizontal="center" wrapText="1" shrinkToFit="1"/>
      <protection/>
    </xf>
    <xf numFmtId="0" fontId="20" fillId="0" borderId="74" xfId="66" applyFont="1" applyFill="1" applyBorder="1" applyAlignment="1" applyProtection="1">
      <alignment horizontal="center"/>
      <protection/>
    </xf>
    <xf numFmtId="0" fontId="20" fillId="0" borderId="75" xfId="66" applyFont="1" applyFill="1" applyBorder="1" applyAlignment="1" applyProtection="1">
      <alignment horizontal="center"/>
      <protection/>
    </xf>
    <xf numFmtId="0" fontId="20" fillId="0" borderId="76" xfId="66" applyFont="1" applyFill="1" applyBorder="1" applyAlignment="1" applyProtection="1">
      <alignment horizontal="center"/>
      <protection/>
    </xf>
    <xf numFmtId="0" fontId="20" fillId="0" borderId="74" xfId="66" applyFont="1" applyFill="1" applyBorder="1" applyAlignment="1" applyProtection="1">
      <alignment horizontal="center" wrapText="1"/>
      <protection/>
    </xf>
    <xf numFmtId="0" fontId="22" fillId="0" borderId="74" xfId="66" applyFont="1" applyFill="1" applyBorder="1" applyAlignment="1" applyProtection="1">
      <alignment horizontal="center" wrapText="1"/>
      <protection/>
    </xf>
    <xf numFmtId="0" fontId="20" fillId="39" borderId="74" xfId="66" applyFont="1" applyFill="1" applyBorder="1" applyAlignment="1" applyProtection="1">
      <alignment horizontal="center" shrinkToFit="1"/>
      <protection/>
    </xf>
    <xf numFmtId="0" fontId="20" fillId="39" borderId="75" xfId="66" applyFont="1" applyFill="1" applyBorder="1" applyAlignment="1" applyProtection="1">
      <alignment horizontal="center" shrinkToFit="1"/>
      <protection/>
    </xf>
    <xf numFmtId="0" fontId="20" fillId="39" borderId="76" xfId="66" applyFont="1" applyFill="1" applyBorder="1" applyAlignment="1" applyProtection="1">
      <alignment horizontal="center" shrinkToFit="1"/>
      <protection/>
    </xf>
    <xf numFmtId="0" fontId="22" fillId="39" borderId="77" xfId="66" applyFont="1" applyFill="1" applyBorder="1" applyAlignment="1" applyProtection="1">
      <alignment horizontal="center" wrapText="1" shrinkToFit="1"/>
      <protection/>
    </xf>
    <xf numFmtId="0" fontId="22" fillId="39" borderId="78" xfId="66" applyFont="1" applyFill="1" applyBorder="1" applyAlignment="1" applyProtection="1">
      <alignment horizontal="center" shrinkToFit="1"/>
      <protection/>
    </xf>
    <xf numFmtId="0" fontId="22" fillId="39" borderId="78" xfId="66" applyFont="1" applyFill="1" applyBorder="1" applyAlignment="1" applyProtection="1">
      <alignment horizontal="center" wrapText="1" shrinkToFit="1"/>
      <protection/>
    </xf>
    <xf numFmtId="0" fontId="20" fillId="39" borderId="78" xfId="66" applyFont="1" applyFill="1" applyBorder="1" applyAlignment="1" applyProtection="1">
      <alignment horizontal="center" wrapText="1" shrinkToFit="1"/>
      <protection/>
    </xf>
    <xf numFmtId="0" fontId="20" fillId="39" borderId="78" xfId="66" applyFont="1" applyFill="1" applyBorder="1" applyAlignment="1" applyProtection="1">
      <alignment horizontal="center" shrinkToFit="1"/>
      <protection/>
    </xf>
    <xf numFmtId="0" fontId="20" fillId="39" borderId="79" xfId="66" applyFont="1" applyFill="1" applyBorder="1" applyAlignment="1" applyProtection="1">
      <alignment horizontal="center" shrinkToFit="1"/>
      <protection/>
    </xf>
    <xf numFmtId="0" fontId="20" fillId="0" borderId="78" xfId="66" applyFont="1" applyFill="1" applyBorder="1" applyAlignment="1" applyProtection="1">
      <alignment horizontal="center" shrinkToFit="1"/>
      <protection/>
    </xf>
    <xf numFmtId="0" fontId="20" fillId="0" borderId="79" xfId="66" applyFont="1" applyFill="1" applyBorder="1" applyAlignment="1" applyProtection="1">
      <alignment horizontal="center" shrinkToFit="1"/>
      <protection/>
    </xf>
    <xf numFmtId="0" fontId="20" fillId="39" borderId="78" xfId="66" applyFont="1" applyFill="1" applyBorder="1" applyAlignment="1" applyProtection="1">
      <alignment horizontal="center" shrinkToFit="1"/>
      <protection locked="0"/>
    </xf>
    <xf numFmtId="0" fontId="20" fillId="39" borderId="79" xfId="66" applyFont="1" applyFill="1" applyBorder="1" applyAlignment="1" applyProtection="1">
      <alignment horizontal="center" shrinkToFit="1"/>
      <protection locked="0"/>
    </xf>
    <xf numFmtId="0" fontId="20" fillId="0" borderId="74" xfId="66" applyFont="1" applyFill="1" applyBorder="1" applyAlignment="1" applyProtection="1">
      <alignment horizontal="center" shrinkToFit="1"/>
      <protection/>
    </xf>
    <xf numFmtId="0" fontId="20" fillId="0" borderId="75" xfId="66" applyFont="1" applyFill="1" applyBorder="1" applyAlignment="1" applyProtection="1">
      <alignment horizontal="center" shrinkToFit="1"/>
      <protection/>
    </xf>
    <xf numFmtId="0" fontId="20" fillId="0" borderId="80" xfId="66" applyFont="1" applyFill="1" applyBorder="1" applyAlignment="1" applyProtection="1">
      <alignment horizontal="center" shrinkToFit="1"/>
      <protection/>
    </xf>
    <xf numFmtId="180" fontId="14" fillId="0" borderId="81" xfId="66" applyNumberFormat="1" applyFont="1" applyFill="1" applyBorder="1" applyAlignment="1" applyProtection="1">
      <alignment/>
      <protection locked="0"/>
    </xf>
    <xf numFmtId="180" fontId="14" fillId="0" borderId="82" xfId="66" applyNumberFormat="1" applyFont="1" applyFill="1" applyBorder="1" applyAlignment="1" applyProtection="1">
      <alignment/>
      <protection locked="0"/>
    </xf>
    <xf numFmtId="20" fontId="23" fillId="0" borderId="81" xfId="66" applyNumberFormat="1" applyFont="1" applyFill="1" applyBorder="1" applyAlignment="1" applyProtection="1">
      <alignment horizontal="center"/>
      <protection locked="0"/>
    </xf>
    <xf numFmtId="20" fontId="23" fillId="0" borderId="35" xfId="66" applyNumberFormat="1" applyFont="1" applyFill="1" applyBorder="1" applyAlignment="1" applyProtection="1">
      <alignment horizontal="center"/>
      <protection locked="0"/>
    </xf>
    <xf numFmtId="20" fontId="23" fillId="0" borderId="82" xfId="66" applyNumberFormat="1" applyFont="1" applyFill="1" applyBorder="1" applyAlignment="1" applyProtection="1">
      <alignment horizontal="center"/>
      <protection locked="0"/>
    </xf>
    <xf numFmtId="180" fontId="14" fillId="0" borderId="35" xfId="66" applyNumberFormat="1" applyFont="1" applyFill="1" applyBorder="1" applyAlignment="1" applyProtection="1">
      <alignment/>
      <protection locked="0"/>
    </xf>
    <xf numFmtId="0" fontId="23" fillId="0" borderId="81" xfId="66" applyFont="1" applyFill="1" applyBorder="1" applyAlignment="1" applyProtection="1">
      <alignment horizontal="center" wrapText="1"/>
      <protection locked="0"/>
    </xf>
    <xf numFmtId="0" fontId="23" fillId="0" borderId="35" xfId="66" applyFont="1" applyFill="1" applyBorder="1" applyAlignment="1" applyProtection="1">
      <alignment horizontal="center" wrapText="1"/>
      <protection locked="0"/>
    </xf>
    <xf numFmtId="0" fontId="23" fillId="0" borderId="82" xfId="66" applyFont="1" applyFill="1" applyBorder="1" applyAlignment="1" applyProtection="1">
      <alignment horizontal="center" wrapText="1"/>
      <protection locked="0"/>
    </xf>
    <xf numFmtId="188" fontId="14" fillId="39" borderId="83" xfId="66" applyNumberFormat="1" applyFont="1" applyFill="1" applyBorder="1" applyAlignment="1" applyProtection="1">
      <alignment horizontal="center"/>
      <protection/>
    </xf>
    <xf numFmtId="188" fontId="14" fillId="39" borderId="31" xfId="66" applyNumberFormat="1" applyFont="1" applyFill="1" applyBorder="1" applyAlignment="1" applyProtection="1">
      <alignment horizontal="center"/>
      <protection/>
    </xf>
    <xf numFmtId="188" fontId="14" fillId="39" borderId="84" xfId="66" applyNumberFormat="1" applyFont="1" applyFill="1" applyBorder="1" applyAlignment="1" applyProtection="1">
      <alignment horizontal="center"/>
      <protection/>
    </xf>
    <xf numFmtId="188" fontId="14" fillId="39" borderId="83" xfId="66" applyNumberFormat="1" applyFont="1" applyFill="1" applyBorder="1" applyAlignment="1" applyProtection="1">
      <alignment/>
      <protection/>
    </xf>
    <xf numFmtId="188" fontId="14" fillId="39" borderId="31" xfId="66" applyNumberFormat="1" applyFont="1" applyFill="1" applyBorder="1" applyAlignment="1" applyProtection="1">
      <alignment/>
      <protection/>
    </xf>
    <xf numFmtId="188" fontId="14" fillId="39" borderId="85" xfId="66" applyNumberFormat="1" applyFont="1" applyFill="1" applyBorder="1" applyAlignment="1" applyProtection="1">
      <alignment/>
      <protection/>
    </xf>
    <xf numFmtId="188" fontId="14" fillId="39" borderId="86" xfId="66" applyNumberFormat="1" applyFont="1" applyFill="1" applyBorder="1" applyAlignment="1" applyProtection="1">
      <alignment/>
      <protection/>
    </xf>
    <xf numFmtId="188" fontId="14" fillId="39" borderId="35" xfId="66" applyNumberFormat="1" applyFont="1" applyFill="1" applyBorder="1" applyAlignment="1" applyProtection="1">
      <alignment/>
      <protection/>
    </xf>
    <xf numFmtId="188" fontId="14" fillId="39" borderId="87" xfId="66" applyNumberFormat="1" applyFont="1" applyFill="1" applyBorder="1" applyAlignment="1" applyProtection="1">
      <alignment/>
      <protection/>
    </xf>
    <xf numFmtId="188" fontId="14" fillId="39" borderId="88" xfId="66" applyNumberFormat="1" applyFont="1" applyFill="1" applyBorder="1" applyAlignment="1" applyProtection="1">
      <alignment/>
      <protection/>
    </xf>
    <xf numFmtId="188" fontId="14" fillId="39" borderId="84" xfId="66" applyNumberFormat="1" applyFont="1" applyFill="1" applyBorder="1" applyAlignment="1" applyProtection="1">
      <alignment/>
      <protection/>
    </xf>
    <xf numFmtId="188" fontId="14" fillId="0" borderId="81" xfId="66" applyNumberFormat="1" applyFont="1" applyFill="1" applyBorder="1" applyAlignment="1" applyProtection="1">
      <alignment shrinkToFit="1"/>
      <protection locked="0"/>
    </xf>
    <xf numFmtId="188" fontId="14" fillId="0" borderId="35" xfId="66" applyNumberFormat="1" applyFont="1" applyFill="1" applyBorder="1" applyAlignment="1" applyProtection="1">
      <alignment shrinkToFit="1"/>
      <protection locked="0"/>
    </xf>
    <xf numFmtId="188" fontId="14" fillId="0" borderId="82" xfId="66" applyNumberFormat="1" applyFont="1" applyFill="1" applyBorder="1" applyAlignment="1" applyProtection="1">
      <alignment shrinkToFit="1"/>
      <protection locked="0"/>
    </xf>
    <xf numFmtId="188" fontId="14" fillId="39" borderId="82" xfId="66" applyNumberFormat="1" applyFont="1" applyFill="1" applyBorder="1" applyAlignment="1" applyProtection="1">
      <alignment/>
      <protection/>
    </xf>
    <xf numFmtId="0" fontId="14" fillId="0" borderId="81" xfId="66" applyFont="1" applyFill="1" applyBorder="1" applyAlignment="1" applyProtection="1">
      <alignment horizontal="center" shrinkToFit="1"/>
      <protection locked="0"/>
    </xf>
    <xf numFmtId="0" fontId="14" fillId="0" borderId="35" xfId="66" applyFont="1" applyFill="1" applyBorder="1" applyAlignment="1" applyProtection="1">
      <alignment horizontal="center" shrinkToFit="1"/>
      <protection locked="0"/>
    </xf>
    <xf numFmtId="0" fontId="14" fillId="0" borderId="89" xfId="66" applyFont="1" applyFill="1" applyBorder="1" applyAlignment="1" applyProtection="1">
      <alignment horizontal="center" shrinkToFit="1"/>
      <protection locked="0"/>
    </xf>
    <xf numFmtId="180" fontId="14" fillId="0" borderId="83" xfId="66" applyNumberFormat="1" applyFont="1" applyFill="1" applyBorder="1" applyAlignment="1" applyProtection="1">
      <alignment/>
      <protection locked="0"/>
    </xf>
    <xf numFmtId="180" fontId="14" fillId="0" borderId="84" xfId="66" applyNumberFormat="1" applyFont="1" applyFill="1" applyBorder="1" applyAlignment="1" applyProtection="1">
      <alignment/>
      <protection locked="0"/>
    </xf>
    <xf numFmtId="20" fontId="23" fillId="0" borderId="83" xfId="66" applyNumberFormat="1" applyFont="1" applyFill="1" applyBorder="1" applyAlignment="1" applyProtection="1">
      <alignment horizontal="center"/>
      <protection locked="0"/>
    </xf>
    <xf numFmtId="20" fontId="23" fillId="0" borderId="31" xfId="66" applyNumberFormat="1" applyFont="1" applyFill="1" applyBorder="1" applyAlignment="1" applyProtection="1">
      <alignment horizontal="center"/>
      <protection locked="0"/>
    </xf>
    <xf numFmtId="20" fontId="23" fillId="0" borderId="84" xfId="66" applyNumberFormat="1" applyFont="1" applyFill="1" applyBorder="1" applyAlignment="1" applyProtection="1">
      <alignment horizontal="center"/>
      <protection locked="0"/>
    </xf>
    <xf numFmtId="180" fontId="14" fillId="0" borderId="31" xfId="66" applyNumberFormat="1" applyFont="1" applyFill="1" applyBorder="1" applyAlignment="1" applyProtection="1">
      <alignment/>
      <protection locked="0"/>
    </xf>
    <xf numFmtId="0" fontId="23" fillId="0" borderId="83" xfId="66" applyFont="1" applyFill="1" applyBorder="1" applyAlignment="1" applyProtection="1">
      <alignment horizontal="center"/>
      <protection locked="0"/>
    </xf>
    <xf numFmtId="0" fontId="23" fillId="0" borderId="31" xfId="66" applyFont="1" applyFill="1" applyBorder="1" applyAlignment="1" applyProtection="1">
      <alignment horizontal="center"/>
      <protection locked="0"/>
    </xf>
    <xf numFmtId="0" fontId="23" fillId="0" borderId="84" xfId="66" applyFont="1" applyFill="1" applyBorder="1" applyAlignment="1" applyProtection="1">
      <alignment horizontal="center"/>
      <protection locked="0"/>
    </xf>
    <xf numFmtId="188" fontId="14" fillId="0" borderId="88" xfId="66" applyNumberFormat="1" applyFont="1" applyFill="1" applyBorder="1" applyAlignment="1" applyProtection="1">
      <alignment/>
      <protection locked="0"/>
    </xf>
    <xf numFmtId="188" fontId="14" fillId="0" borderId="31" xfId="66" applyNumberFormat="1" applyFont="1" applyFill="1" applyBorder="1" applyAlignment="1" applyProtection="1">
      <alignment/>
      <protection locked="0"/>
    </xf>
    <xf numFmtId="188" fontId="14" fillId="0" borderId="84" xfId="66" applyNumberFormat="1" applyFont="1" applyFill="1" applyBorder="1" applyAlignment="1" applyProtection="1">
      <alignment/>
      <protection locked="0"/>
    </xf>
    <xf numFmtId="0" fontId="14" fillId="0" borderId="83" xfId="66" applyFont="1" applyFill="1" applyBorder="1" applyAlignment="1" applyProtection="1">
      <alignment horizontal="center" shrinkToFit="1"/>
      <protection locked="0"/>
    </xf>
    <xf numFmtId="0" fontId="14" fillId="0" borderId="31" xfId="66" applyFont="1" applyFill="1" applyBorder="1" applyAlignment="1" applyProtection="1">
      <alignment horizontal="center" shrinkToFit="1"/>
      <protection locked="0"/>
    </xf>
    <xf numFmtId="0" fontId="14" fillId="0" borderId="90" xfId="66" applyFont="1" applyFill="1" applyBorder="1" applyAlignment="1" applyProtection="1">
      <alignment horizontal="center" shrinkToFit="1"/>
      <protection locked="0"/>
    </xf>
    <xf numFmtId="0" fontId="23" fillId="0" borderId="83" xfId="66" applyFont="1" applyFill="1" applyBorder="1" applyAlignment="1" applyProtection="1">
      <alignment horizontal="center" wrapText="1"/>
      <protection locked="0"/>
    </xf>
    <xf numFmtId="0" fontId="23" fillId="0" borderId="31" xfId="66" applyFont="1" applyFill="1" applyBorder="1" applyAlignment="1" applyProtection="1">
      <alignment horizontal="center" wrapText="1"/>
      <protection locked="0"/>
    </xf>
    <xf numFmtId="0" fontId="23" fillId="0" borderId="84" xfId="66" applyFont="1" applyFill="1" applyBorder="1" applyAlignment="1" applyProtection="1">
      <alignment horizontal="center" wrapText="1"/>
      <protection locked="0"/>
    </xf>
    <xf numFmtId="0" fontId="23" fillId="0" borderId="83" xfId="66" applyFont="1" applyFill="1" applyBorder="1" applyAlignment="1" applyProtection="1">
      <alignment horizontal="center" shrinkToFit="1"/>
      <protection locked="0"/>
    </xf>
    <xf numFmtId="0" fontId="23" fillId="0" borderId="31" xfId="66" applyFont="1" applyFill="1" applyBorder="1" applyAlignment="1" applyProtection="1">
      <alignment horizontal="center" shrinkToFit="1"/>
      <protection locked="0"/>
    </xf>
    <xf numFmtId="0" fontId="23" fillId="0" borderId="90" xfId="66" applyFont="1" applyFill="1" applyBorder="1" applyAlignment="1" applyProtection="1">
      <alignment horizontal="center" shrinkToFit="1"/>
      <protection locked="0"/>
    </xf>
    <xf numFmtId="190" fontId="12" fillId="0" borderId="83" xfId="66" applyNumberFormat="1" applyFont="1" applyFill="1" applyBorder="1" applyAlignment="1" applyProtection="1">
      <alignment horizontal="center"/>
      <protection locked="0"/>
    </xf>
    <xf numFmtId="190" fontId="12" fillId="0" borderId="31" xfId="66" applyNumberFormat="1" applyFont="1" applyFill="1" applyBorder="1" applyAlignment="1" applyProtection="1">
      <alignment horizontal="center"/>
      <protection locked="0"/>
    </xf>
    <xf numFmtId="190" fontId="12" fillId="0" borderId="84" xfId="66" applyNumberFormat="1" applyFont="1" applyFill="1" applyBorder="1" applyAlignment="1" applyProtection="1">
      <alignment horizontal="center"/>
      <protection locked="0"/>
    </xf>
    <xf numFmtId="188" fontId="14" fillId="39" borderId="91" xfId="66" applyNumberFormat="1" applyFont="1" applyFill="1" applyBorder="1" applyAlignment="1" applyProtection="1">
      <alignment/>
      <protection/>
    </xf>
    <xf numFmtId="188" fontId="14" fillId="39" borderId="69" xfId="66" applyNumberFormat="1" applyFont="1" applyFill="1" applyBorder="1" applyAlignment="1" applyProtection="1">
      <alignment/>
      <protection/>
    </xf>
    <xf numFmtId="188" fontId="14" fillId="39" borderId="43" xfId="66" applyNumberFormat="1" applyFont="1" applyFill="1" applyBorder="1" applyAlignment="1" applyProtection="1">
      <alignment/>
      <protection/>
    </xf>
    <xf numFmtId="188" fontId="14" fillId="39" borderId="71" xfId="66" applyNumberFormat="1" applyFont="1" applyFill="1" applyBorder="1" applyAlignment="1" applyProtection="1">
      <alignment/>
      <protection/>
    </xf>
    <xf numFmtId="188" fontId="14" fillId="39" borderId="92" xfId="66" applyNumberFormat="1" applyFont="1" applyFill="1" applyBorder="1" applyAlignment="1" applyProtection="1">
      <alignment/>
      <protection/>
    </xf>
    <xf numFmtId="188" fontId="14" fillId="39" borderId="93" xfId="66" applyNumberFormat="1" applyFont="1" applyFill="1" applyBorder="1" applyAlignment="1" applyProtection="1">
      <alignment/>
      <protection/>
    </xf>
    <xf numFmtId="188" fontId="14" fillId="39" borderId="94" xfId="66" applyNumberFormat="1" applyFont="1" applyFill="1" applyBorder="1" applyAlignment="1" applyProtection="1">
      <alignment/>
      <protection/>
    </xf>
    <xf numFmtId="0" fontId="19" fillId="34" borderId="0" xfId="66" applyFont="1" applyFill="1" applyBorder="1" applyAlignment="1" applyProtection="1">
      <alignment horizontal="right" vertical="center"/>
      <protection locked="0"/>
    </xf>
    <xf numFmtId="188" fontId="14" fillId="39" borderId="95" xfId="66" applyNumberFormat="1" applyFont="1" applyFill="1" applyBorder="1" applyAlignment="1" applyProtection="1">
      <alignment/>
      <protection/>
    </xf>
    <xf numFmtId="188" fontId="14" fillId="39" borderId="96" xfId="66" applyNumberFormat="1" applyFont="1" applyFill="1" applyBorder="1" applyAlignment="1" applyProtection="1">
      <alignment/>
      <protection/>
    </xf>
    <xf numFmtId="188" fontId="14" fillId="0" borderId="97" xfId="66" applyNumberFormat="1" applyFont="1" applyFill="1" applyBorder="1" applyAlignment="1" applyProtection="1">
      <alignment/>
      <protection locked="0"/>
    </xf>
    <xf numFmtId="188" fontId="14" fillId="0" borderId="98" xfId="66" applyNumberFormat="1" applyFont="1" applyFill="1" applyBorder="1" applyAlignment="1" applyProtection="1">
      <alignment/>
      <protection locked="0"/>
    </xf>
    <xf numFmtId="188" fontId="14" fillId="0" borderId="99" xfId="66" applyNumberFormat="1" applyFont="1" applyFill="1" applyBorder="1" applyAlignment="1" applyProtection="1">
      <alignment/>
      <protection locked="0"/>
    </xf>
    <xf numFmtId="0" fontId="14" fillId="0" borderId="100" xfId="66" applyFont="1" applyFill="1" applyBorder="1" applyAlignment="1" applyProtection="1">
      <alignment horizontal="center" shrinkToFit="1"/>
      <protection locked="0"/>
    </xf>
    <xf numFmtId="0" fontId="14" fillId="0" borderId="98" xfId="66" applyFont="1" applyFill="1" applyBorder="1" applyAlignment="1" applyProtection="1">
      <alignment horizontal="center" shrinkToFit="1"/>
      <protection locked="0"/>
    </xf>
    <xf numFmtId="0" fontId="14" fillId="0" borderId="101" xfId="66" applyFont="1" applyFill="1" applyBorder="1" applyAlignment="1" applyProtection="1">
      <alignment horizontal="center" shrinkToFit="1"/>
      <protection locked="0"/>
    </xf>
    <xf numFmtId="176" fontId="14" fillId="39" borderId="102" xfId="66" applyNumberFormat="1" applyFont="1" applyFill="1" applyBorder="1" applyAlignment="1" applyProtection="1">
      <alignment/>
      <protection/>
    </xf>
    <xf numFmtId="176" fontId="14" fillId="39" borderId="25" xfId="66" applyNumberFormat="1" applyFont="1" applyFill="1" applyBorder="1" applyAlignment="1" applyProtection="1">
      <alignment/>
      <protection/>
    </xf>
    <xf numFmtId="176" fontId="14" fillId="39" borderId="103" xfId="66" applyNumberFormat="1" applyFont="1" applyFill="1" applyBorder="1" applyAlignment="1" applyProtection="1">
      <alignment/>
      <protection/>
    </xf>
    <xf numFmtId="176" fontId="14" fillId="39" borderId="104" xfId="66" applyNumberFormat="1" applyFont="1" applyFill="1" applyBorder="1" applyAlignment="1" applyProtection="1">
      <alignment/>
      <protection/>
    </xf>
    <xf numFmtId="176" fontId="14" fillId="39" borderId="105" xfId="66" applyNumberFormat="1" applyFont="1" applyFill="1" applyBorder="1" applyAlignment="1" applyProtection="1">
      <alignment/>
      <protection/>
    </xf>
    <xf numFmtId="176" fontId="14" fillId="39" borderId="106" xfId="66" applyNumberFormat="1" applyFont="1" applyFill="1" applyBorder="1" applyAlignment="1" applyProtection="1">
      <alignment/>
      <protection/>
    </xf>
    <xf numFmtId="195" fontId="14" fillId="0" borderId="69" xfId="66" applyNumberFormat="1" applyFont="1" applyFill="1" applyBorder="1" applyAlignment="1" applyProtection="1">
      <alignment horizontal="left" vertical="center"/>
      <protection locked="0"/>
    </xf>
    <xf numFmtId="195" fontId="14" fillId="0" borderId="71" xfId="66" applyNumberFormat="1" applyFont="1" applyFill="1" applyBorder="1" applyAlignment="1" applyProtection="1">
      <alignment horizontal="left" vertical="center"/>
      <protection locked="0"/>
    </xf>
    <xf numFmtId="195" fontId="14" fillId="0" borderId="63" xfId="66" applyNumberFormat="1" applyFont="1" applyFill="1" applyBorder="1" applyAlignment="1" applyProtection="1">
      <alignment horizontal="left" vertical="center"/>
      <protection locked="0"/>
    </xf>
    <xf numFmtId="195" fontId="14" fillId="0" borderId="19" xfId="66" applyNumberFormat="1" applyFont="1" applyFill="1" applyBorder="1" applyAlignment="1" applyProtection="1">
      <alignment horizontal="left" vertical="center"/>
      <protection locked="0"/>
    </xf>
    <xf numFmtId="0" fontId="14" fillId="0" borderId="102" xfId="66" applyFont="1" applyFill="1" applyBorder="1" applyAlignment="1" applyProtection="1">
      <alignment horizontal="center" vertical="center"/>
      <protection locked="0"/>
    </xf>
    <xf numFmtId="0" fontId="14" fillId="0" borderId="25" xfId="66" applyFont="1" applyFill="1" applyBorder="1" applyAlignment="1" applyProtection="1">
      <alignment horizontal="center" vertical="center"/>
      <protection locked="0"/>
    </xf>
    <xf numFmtId="0" fontId="14" fillId="0" borderId="107" xfId="66" applyFont="1" applyFill="1" applyBorder="1" applyAlignment="1" applyProtection="1">
      <alignment horizontal="center" vertical="center"/>
      <protection locked="0"/>
    </xf>
    <xf numFmtId="188" fontId="14" fillId="39" borderId="97" xfId="66" applyNumberFormat="1" applyFont="1" applyFill="1" applyBorder="1" applyAlignment="1" applyProtection="1">
      <alignment/>
      <protection/>
    </xf>
    <xf numFmtId="188" fontId="14" fillId="39" borderId="98" xfId="66" applyNumberFormat="1" applyFont="1" applyFill="1" applyBorder="1" applyAlignment="1" applyProtection="1">
      <alignment/>
      <protection/>
    </xf>
    <xf numFmtId="188" fontId="14" fillId="39" borderId="99" xfId="66" applyNumberFormat="1" applyFont="1" applyFill="1" applyBorder="1" applyAlignment="1" applyProtection="1">
      <alignment/>
      <protection/>
    </xf>
    <xf numFmtId="0" fontId="19" fillId="34" borderId="59" xfId="66" applyFont="1" applyFill="1" applyBorder="1" applyAlignment="1" applyProtection="1">
      <alignment horizontal="right" vertical="center"/>
      <protection locked="0"/>
    </xf>
    <xf numFmtId="176" fontId="14" fillId="39" borderId="26" xfId="66" applyNumberFormat="1" applyFont="1" applyFill="1" applyBorder="1" applyAlignment="1" applyProtection="1">
      <alignment/>
      <protection/>
    </xf>
    <xf numFmtId="0" fontId="12" fillId="0" borderId="37" xfId="66" applyFont="1" applyFill="1" applyBorder="1" applyAlignment="1" applyProtection="1">
      <alignment horizontal="center" vertical="center"/>
      <protection locked="0"/>
    </xf>
    <xf numFmtId="0" fontId="12" fillId="0" borderId="38" xfId="66" applyFont="1" applyFill="1" applyBorder="1" applyAlignment="1" applyProtection="1">
      <alignment horizontal="center" vertical="center"/>
      <protection locked="0"/>
    </xf>
    <xf numFmtId="194" fontId="28" fillId="39" borderId="38" xfId="66" applyNumberFormat="1" applyFont="1" applyFill="1" applyBorder="1" applyAlignment="1" applyProtection="1">
      <alignment horizontal="right" vertical="center"/>
      <protection/>
    </xf>
    <xf numFmtId="194" fontId="28" fillId="39" borderId="108" xfId="66" applyNumberFormat="1" applyFont="1" applyFill="1" applyBorder="1" applyAlignment="1" applyProtection="1">
      <alignment horizontal="right" vertical="center"/>
      <protection/>
    </xf>
    <xf numFmtId="0" fontId="23" fillId="0" borderId="109" xfId="66" applyFont="1" applyFill="1" applyBorder="1" applyAlignment="1" applyProtection="1">
      <alignment horizontal="center" vertical="center"/>
      <protection locked="0"/>
    </xf>
    <xf numFmtId="0" fontId="23" fillId="0" borderId="110" xfId="66" applyFont="1" applyFill="1" applyBorder="1" applyAlignment="1" applyProtection="1">
      <alignment horizontal="center" vertical="center"/>
      <protection locked="0"/>
    </xf>
    <xf numFmtId="194" fontId="28" fillId="39" borderId="110" xfId="66" applyNumberFormat="1" applyFont="1" applyFill="1" applyBorder="1" applyAlignment="1" applyProtection="1">
      <alignment horizontal="right" vertical="center"/>
      <protection/>
    </xf>
    <xf numFmtId="194" fontId="28" fillId="39" borderId="111" xfId="66" applyNumberFormat="1" applyFont="1" applyFill="1" applyBorder="1" applyAlignment="1" applyProtection="1">
      <alignment horizontal="right" vertical="center"/>
      <protection/>
    </xf>
    <xf numFmtId="0" fontId="12" fillId="0" borderId="81" xfId="66" applyFont="1" applyFill="1" applyBorder="1" applyAlignment="1" applyProtection="1">
      <alignment horizontal="left" vertical="center" wrapText="1"/>
      <protection locked="0"/>
    </xf>
    <xf numFmtId="0" fontId="12" fillId="0" borderId="35" xfId="66" applyFont="1" applyFill="1" applyBorder="1" applyAlignment="1" applyProtection="1">
      <alignment horizontal="left" vertical="center"/>
      <protection locked="0"/>
    </xf>
    <xf numFmtId="0" fontId="12" fillId="0" borderId="82" xfId="66" applyFont="1" applyFill="1" applyBorder="1" applyAlignment="1" applyProtection="1">
      <alignment horizontal="left" vertical="center"/>
      <protection locked="0"/>
    </xf>
    <xf numFmtId="0" fontId="12" fillId="0" borderId="83" xfId="66" applyFont="1" applyFill="1" applyBorder="1" applyAlignment="1" applyProtection="1">
      <alignment horizontal="left" vertical="center"/>
      <protection locked="0"/>
    </xf>
    <xf numFmtId="0" fontId="12" fillId="0" borderId="31" xfId="66" applyFont="1" applyFill="1" applyBorder="1" applyAlignment="1" applyProtection="1">
      <alignment horizontal="left" vertical="center"/>
      <protection locked="0"/>
    </xf>
    <xf numFmtId="0" fontId="12" fillId="0" borderId="84" xfId="66" applyFont="1" applyFill="1" applyBorder="1" applyAlignment="1" applyProtection="1">
      <alignment horizontal="left" vertical="center"/>
      <protection locked="0"/>
    </xf>
    <xf numFmtId="0" fontId="23" fillId="0" borderId="112" xfId="66" applyFont="1" applyFill="1" applyBorder="1" applyAlignment="1" applyProtection="1">
      <alignment horizontal="center" vertical="center"/>
      <protection locked="0"/>
    </xf>
    <xf numFmtId="0" fontId="23" fillId="0" borderId="34" xfId="66" applyFont="1" applyFill="1" applyBorder="1" applyAlignment="1" applyProtection="1">
      <alignment horizontal="center" vertical="center"/>
      <protection locked="0"/>
    </xf>
    <xf numFmtId="194" fontId="28" fillId="39" borderId="34" xfId="66" applyNumberFormat="1" applyFont="1" applyFill="1" applyBorder="1" applyAlignment="1" applyProtection="1">
      <alignment horizontal="right" vertical="center"/>
      <protection/>
    </xf>
    <xf numFmtId="194" fontId="28" fillId="39" borderId="113" xfId="66" applyNumberFormat="1" applyFont="1" applyFill="1" applyBorder="1" applyAlignment="1" applyProtection="1">
      <alignment horizontal="right" vertical="center"/>
      <protection/>
    </xf>
    <xf numFmtId="0" fontId="23" fillId="0" borderId="83" xfId="66" applyFont="1" applyFill="1" applyBorder="1" applyAlignment="1" applyProtection="1">
      <alignment horizontal="center" vertical="center" shrinkToFit="1"/>
      <protection locked="0"/>
    </xf>
    <xf numFmtId="0" fontId="23" fillId="0" borderId="31" xfId="66" applyFont="1" applyFill="1" applyBorder="1" applyAlignment="1" applyProtection="1">
      <alignment horizontal="center" vertical="center" shrinkToFit="1"/>
      <protection locked="0"/>
    </xf>
    <xf numFmtId="0" fontId="23" fillId="0" borderId="85" xfId="66" applyFont="1" applyFill="1" applyBorder="1" applyAlignment="1" applyProtection="1">
      <alignment horizontal="center" vertical="center" shrinkToFit="1"/>
      <protection locked="0"/>
    </xf>
    <xf numFmtId="0" fontId="14" fillId="40" borderId="68" xfId="66" applyFont="1" applyFill="1" applyBorder="1" applyAlignment="1" applyProtection="1">
      <alignment horizontal="right" vertical="center"/>
      <protection/>
    </xf>
    <xf numFmtId="0" fontId="14" fillId="40" borderId="69" xfId="66" applyFont="1" applyFill="1" applyBorder="1" applyAlignment="1" applyProtection="1">
      <alignment horizontal="right" vertical="center"/>
      <protection/>
    </xf>
    <xf numFmtId="0" fontId="14" fillId="40" borderId="18" xfId="66" applyFont="1" applyFill="1" applyBorder="1" applyAlignment="1" applyProtection="1">
      <alignment horizontal="right" vertical="center"/>
      <protection/>
    </xf>
    <xf numFmtId="0" fontId="14" fillId="40" borderId="63" xfId="66" applyFont="1" applyFill="1" applyBorder="1" applyAlignment="1" applyProtection="1">
      <alignment horizontal="right" vertical="center"/>
      <protection/>
    </xf>
    <xf numFmtId="0" fontId="0" fillId="0" borderId="67" xfId="0" applyFill="1" applyBorder="1" applyAlignment="1" applyProtection="1">
      <alignment horizontal="center" vertical="center"/>
      <protection locked="0"/>
    </xf>
    <xf numFmtId="0" fontId="14" fillId="0" borderId="68" xfId="66" applyFont="1" applyFill="1" applyBorder="1" applyAlignment="1" applyProtection="1">
      <alignment horizontal="right" vertical="center"/>
      <protection/>
    </xf>
    <xf numFmtId="0" fontId="14" fillId="0" borderId="69" xfId="66" applyFont="1" applyFill="1" applyBorder="1" applyAlignment="1" applyProtection="1">
      <alignment horizontal="right" vertical="center"/>
      <protection/>
    </xf>
    <xf numFmtId="0" fontId="14" fillId="0" borderId="18" xfId="66" applyFont="1" applyFill="1" applyBorder="1" applyAlignment="1" applyProtection="1">
      <alignment horizontal="right" vertical="center"/>
      <protection/>
    </xf>
    <xf numFmtId="0" fontId="14" fillId="0" borderId="63" xfId="66" applyFont="1" applyFill="1" applyBorder="1" applyAlignment="1" applyProtection="1">
      <alignment horizontal="right" vertical="center"/>
      <protection/>
    </xf>
    <xf numFmtId="195" fontId="14" fillId="0" borderId="69" xfId="66" applyNumberFormat="1" applyFont="1" applyFill="1" applyBorder="1" applyAlignment="1" applyProtection="1">
      <alignment horizontal="left" vertical="center"/>
      <protection/>
    </xf>
    <xf numFmtId="195" fontId="14" fillId="0" borderId="71" xfId="66" applyNumberFormat="1" applyFont="1" applyFill="1" applyBorder="1" applyAlignment="1" applyProtection="1">
      <alignment horizontal="left" vertical="center"/>
      <protection/>
    </xf>
    <xf numFmtId="195" fontId="14" fillId="0" borderId="63" xfId="66" applyNumberFormat="1" applyFont="1" applyFill="1" applyBorder="1" applyAlignment="1" applyProtection="1">
      <alignment horizontal="left" vertical="center"/>
      <protection/>
    </xf>
    <xf numFmtId="195" fontId="14" fillId="0" borderId="19" xfId="66" applyNumberFormat="1" applyFont="1" applyFill="1" applyBorder="1" applyAlignment="1" applyProtection="1">
      <alignment horizontal="left" vertical="center"/>
      <protection/>
    </xf>
    <xf numFmtId="0" fontId="23" fillId="0" borderId="109" xfId="66" applyFont="1" applyFill="1" applyBorder="1" applyAlignment="1" applyProtection="1">
      <alignment horizontal="center" vertical="center"/>
      <protection/>
    </xf>
    <xf numFmtId="0" fontId="23" fillId="0" borderId="110" xfId="66" applyFont="1" applyFill="1" applyBorder="1" applyAlignment="1" applyProtection="1">
      <alignment horizontal="center" vertical="center"/>
      <protection/>
    </xf>
    <xf numFmtId="0" fontId="23" fillId="0" borderId="112" xfId="66" applyFont="1" applyFill="1" applyBorder="1" applyAlignment="1" applyProtection="1">
      <alignment horizontal="center" vertical="center"/>
      <protection/>
    </xf>
    <xf numFmtId="0" fontId="23" fillId="0" borderId="34" xfId="66" applyFont="1" applyFill="1" applyBorder="1" applyAlignment="1" applyProtection="1">
      <alignment horizontal="center" vertical="center"/>
      <protection/>
    </xf>
    <xf numFmtId="0" fontId="23" fillId="0" borderId="83" xfId="66" applyFont="1" applyFill="1" applyBorder="1" applyAlignment="1" applyProtection="1">
      <alignment horizontal="center" vertical="center" shrinkToFit="1"/>
      <protection/>
    </xf>
    <xf numFmtId="0" fontId="23" fillId="0" borderId="31" xfId="66" applyFont="1" applyFill="1" applyBorder="1" applyAlignment="1" applyProtection="1">
      <alignment horizontal="center" vertical="center" shrinkToFit="1"/>
      <protection/>
    </xf>
    <xf numFmtId="0" fontId="23" fillId="0" borderId="85" xfId="66" applyFont="1" applyFill="1" applyBorder="1" applyAlignment="1" applyProtection="1">
      <alignment horizontal="center" vertical="center" shrinkToFit="1"/>
      <protection/>
    </xf>
    <xf numFmtId="0" fontId="12" fillId="0" borderId="37" xfId="66" applyFont="1" applyFill="1" applyBorder="1" applyAlignment="1" applyProtection="1">
      <alignment horizontal="center" vertical="center"/>
      <protection/>
    </xf>
    <xf numFmtId="0" fontId="12" fillId="0" borderId="38" xfId="66" applyFont="1" applyFill="1" applyBorder="1" applyAlignment="1" applyProtection="1">
      <alignment horizontal="center" vertical="center"/>
      <protection/>
    </xf>
    <xf numFmtId="194" fontId="28" fillId="0" borderId="38" xfId="66" applyNumberFormat="1" applyFont="1" applyFill="1" applyBorder="1" applyAlignment="1" applyProtection="1">
      <alignment horizontal="right" vertical="center"/>
      <protection locked="0"/>
    </xf>
    <xf numFmtId="194" fontId="28" fillId="0" borderId="108" xfId="66" applyNumberFormat="1" applyFont="1" applyFill="1" applyBorder="1" applyAlignment="1" applyProtection="1">
      <alignment horizontal="right" vertical="center"/>
      <protection locked="0"/>
    </xf>
    <xf numFmtId="0" fontId="27" fillId="0" borderId="69" xfId="0" applyFont="1" applyFill="1" applyBorder="1" applyAlignment="1" applyProtection="1">
      <alignment vertical="center" wrapText="1"/>
      <protection locked="0"/>
    </xf>
    <xf numFmtId="0" fontId="27" fillId="0" borderId="72" xfId="0" applyFont="1" applyFill="1" applyBorder="1" applyAlignment="1" applyProtection="1">
      <alignment vertical="center" wrapText="1"/>
      <protection locked="0"/>
    </xf>
    <xf numFmtId="0" fontId="0" fillId="0" borderId="63" xfId="0" applyFill="1" applyBorder="1" applyAlignment="1" applyProtection="1">
      <alignment vertical="center" wrapText="1"/>
      <protection locked="0"/>
    </xf>
    <xf numFmtId="0" fontId="0" fillId="0" borderId="73" xfId="0" applyFill="1" applyBorder="1" applyAlignment="1" applyProtection="1">
      <alignment vertical="center" wrapText="1"/>
      <protection locked="0"/>
    </xf>
    <xf numFmtId="188" fontId="14" fillId="0" borderId="88" xfId="66" applyNumberFormat="1" applyFont="1" applyFill="1" applyBorder="1" applyAlignment="1" applyProtection="1">
      <alignment/>
      <protection/>
    </xf>
    <xf numFmtId="188" fontId="14" fillId="0" borderId="31" xfId="66" applyNumberFormat="1" applyFont="1" applyFill="1" applyBorder="1" applyAlignment="1" applyProtection="1">
      <alignment/>
      <protection/>
    </xf>
    <xf numFmtId="188" fontId="14" fillId="0" borderId="84" xfId="66" applyNumberFormat="1" applyFont="1" applyFill="1" applyBorder="1" applyAlignment="1" applyProtection="1">
      <alignment/>
      <protection/>
    </xf>
    <xf numFmtId="186" fontId="14" fillId="37" borderId="1" xfId="66" applyNumberFormat="1" applyFont="1" applyFill="1" applyBorder="1" applyAlignment="1" applyProtection="1">
      <alignment horizontal="left" vertical="center"/>
      <protection/>
    </xf>
    <xf numFmtId="186" fontId="14" fillId="37" borderId="53" xfId="66" applyNumberFormat="1" applyFont="1" applyFill="1" applyBorder="1" applyAlignment="1" applyProtection="1">
      <alignment horizontal="left" vertical="center"/>
      <protection/>
    </xf>
    <xf numFmtId="186" fontId="14" fillId="37" borderId="49" xfId="66" applyNumberFormat="1" applyFont="1" applyFill="1" applyBorder="1" applyAlignment="1" applyProtection="1">
      <alignment horizontal="center" vertical="center"/>
      <protection/>
    </xf>
    <xf numFmtId="186" fontId="14" fillId="37" borderId="1" xfId="66" applyNumberFormat="1" applyFont="1" applyFill="1" applyBorder="1" applyAlignment="1" applyProtection="1">
      <alignment horizontal="center" vertical="center"/>
      <protection/>
    </xf>
    <xf numFmtId="0" fontId="20" fillId="0" borderId="51" xfId="66" applyFont="1" applyFill="1" applyBorder="1" applyAlignment="1" applyProtection="1">
      <alignment horizontal="center" vertical="center" shrinkToFit="1"/>
      <protection/>
    </xf>
    <xf numFmtId="0" fontId="21" fillId="0" borderId="1" xfId="65" applyFont="1" applyFill="1" applyBorder="1" applyAlignment="1" applyProtection="1">
      <alignment horizontal="center" vertical="center" shrinkToFit="1"/>
      <protection/>
    </xf>
    <xf numFmtId="0" fontId="21" fillId="0" borderId="52" xfId="65" applyFont="1" applyFill="1" applyBorder="1" applyAlignment="1" applyProtection="1">
      <alignment horizontal="center" vertical="center" shrinkToFit="1"/>
      <protection/>
    </xf>
    <xf numFmtId="188" fontId="14" fillId="0" borderId="86" xfId="66" applyNumberFormat="1" applyFont="1" applyFill="1" applyBorder="1" applyAlignment="1" applyProtection="1">
      <alignment/>
      <protection/>
    </xf>
    <xf numFmtId="188" fontId="14" fillId="0" borderId="35" xfId="66" applyNumberFormat="1" applyFont="1" applyFill="1" applyBorder="1" applyAlignment="1" applyProtection="1">
      <alignment/>
      <protection/>
    </xf>
    <xf numFmtId="188" fontId="14" fillId="0" borderId="82" xfId="66" applyNumberFormat="1" applyFont="1" applyFill="1" applyBorder="1" applyAlignment="1" applyProtection="1">
      <alignment/>
      <protection/>
    </xf>
    <xf numFmtId="188" fontId="14" fillId="0" borderId="81" xfId="66" applyNumberFormat="1" applyFont="1" applyFill="1" applyBorder="1" applyAlignment="1" applyProtection="1">
      <alignment shrinkToFit="1"/>
      <protection/>
    </xf>
    <xf numFmtId="188" fontId="14" fillId="0" borderId="35" xfId="66" applyNumberFormat="1" applyFont="1" applyFill="1" applyBorder="1" applyAlignment="1" applyProtection="1">
      <alignment shrinkToFit="1"/>
      <protection/>
    </xf>
    <xf numFmtId="188" fontId="14" fillId="0" borderId="82" xfId="66" applyNumberFormat="1" applyFont="1" applyFill="1" applyBorder="1" applyAlignment="1" applyProtection="1">
      <alignment shrinkToFit="1"/>
      <protection/>
    </xf>
    <xf numFmtId="0" fontId="0" fillId="0" borderId="57" xfId="0" applyFont="1" applyFill="1" applyBorder="1" applyAlignment="1" applyProtection="1">
      <alignment vertical="center"/>
      <protection locked="0"/>
    </xf>
    <xf numFmtId="0" fontId="0" fillId="0" borderId="65" xfId="0" applyFont="1" applyFill="1" applyBorder="1" applyAlignment="1" applyProtection="1">
      <alignment vertical="center"/>
      <protection locked="0"/>
    </xf>
    <xf numFmtId="0" fontId="20" fillId="0" borderId="78" xfId="66" applyFont="1" applyFill="1" applyBorder="1" applyAlignment="1" applyProtection="1">
      <alignment horizontal="center" wrapText="1" shrinkToFit="1"/>
      <protection/>
    </xf>
    <xf numFmtId="20" fontId="12" fillId="0" borderId="31" xfId="66" applyNumberFormat="1" applyFont="1" applyFill="1" applyBorder="1" applyAlignment="1" applyProtection="1">
      <alignment horizontal="center"/>
      <protection locked="0"/>
    </xf>
    <xf numFmtId="20" fontId="12" fillId="0" borderId="84" xfId="66" applyNumberFormat="1" applyFont="1" applyFill="1" applyBorder="1" applyAlignment="1" applyProtection="1">
      <alignment horizontal="center"/>
      <protection locked="0"/>
    </xf>
    <xf numFmtId="194" fontId="28" fillId="0" borderId="110" xfId="66" applyNumberFormat="1" applyFont="1" applyFill="1" applyBorder="1" applyAlignment="1" applyProtection="1">
      <alignment horizontal="right" vertical="center"/>
      <protection/>
    </xf>
    <xf numFmtId="194" fontId="28" fillId="0" borderId="111" xfId="66" applyNumberFormat="1" applyFont="1" applyFill="1" applyBorder="1" applyAlignment="1" applyProtection="1">
      <alignment horizontal="right" vertical="center"/>
      <protection/>
    </xf>
    <xf numFmtId="0" fontId="19" fillId="34" borderId="0" xfId="66" applyFont="1" applyFill="1" applyBorder="1" applyAlignment="1" applyProtection="1">
      <alignment horizontal="right" vertical="center"/>
      <protection/>
    </xf>
    <xf numFmtId="0" fontId="19" fillId="34" borderId="59" xfId="66" applyFont="1" applyFill="1" applyBorder="1" applyAlignment="1" applyProtection="1">
      <alignment horizontal="right" vertical="center"/>
      <protection/>
    </xf>
    <xf numFmtId="0" fontId="12" fillId="0" borderId="81" xfId="66" applyFont="1" applyFill="1" applyBorder="1" applyAlignment="1" applyProtection="1">
      <alignment horizontal="left" vertical="center" wrapText="1"/>
      <protection/>
    </xf>
    <xf numFmtId="0" fontId="12" fillId="0" borderId="35" xfId="66" applyFont="1" applyFill="1" applyBorder="1" applyAlignment="1" applyProtection="1">
      <alignment horizontal="left" vertical="center"/>
      <protection/>
    </xf>
    <xf numFmtId="0" fontId="12" fillId="0" borderId="82" xfId="66" applyFont="1" applyFill="1" applyBorder="1" applyAlignment="1" applyProtection="1">
      <alignment horizontal="left" vertical="center"/>
      <protection/>
    </xf>
    <xf numFmtId="0" fontId="12" fillId="0" borderId="83" xfId="66" applyFont="1" applyFill="1" applyBorder="1" applyAlignment="1" applyProtection="1">
      <alignment horizontal="left" vertical="center"/>
      <protection/>
    </xf>
    <xf numFmtId="0" fontId="12" fillId="0" borderId="31" xfId="66" applyFont="1" applyFill="1" applyBorder="1" applyAlignment="1" applyProtection="1">
      <alignment horizontal="left" vertical="center"/>
      <protection/>
    </xf>
    <xf numFmtId="0" fontId="12" fillId="0" borderId="84" xfId="66" applyFont="1" applyFill="1" applyBorder="1" applyAlignment="1" applyProtection="1">
      <alignment horizontal="left" vertical="center"/>
      <protection/>
    </xf>
    <xf numFmtId="188" fontId="14" fillId="0" borderId="97" xfId="66" applyNumberFormat="1" applyFont="1" applyFill="1" applyBorder="1" applyAlignment="1" applyProtection="1">
      <alignment/>
      <protection/>
    </xf>
    <xf numFmtId="188" fontId="14" fillId="0" borderId="98" xfId="66" applyNumberFormat="1" applyFont="1" applyFill="1" applyBorder="1" applyAlignment="1" applyProtection="1">
      <alignment/>
      <protection/>
    </xf>
    <xf numFmtId="188" fontId="14" fillId="0" borderId="99" xfId="66" applyNumberFormat="1" applyFont="1" applyFill="1" applyBorder="1" applyAlignment="1" applyProtection="1">
      <alignment/>
      <protection/>
    </xf>
    <xf numFmtId="188" fontId="14" fillId="0" borderId="100" xfId="66" applyNumberFormat="1" applyFont="1" applyFill="1" applyBorder="1" applyAlignment="1" applyProtection="1">
      <alignment/>
      <protection/>
    </xf>
    <xf numFmtId="188" fontId="14" fillId="0" borderId="114" xfId="66" applyNumberFormat="1" applyFont="1" applyFill="1" applyBorder="1" applyAlignment="1" applyProtection="1">
      <alignment/>
      <protection/>
    </xf>
    <xf numFmtId="194" fontId="28" fillId="0" borderId="34" xfId="66" applyNumberFormat="1" applyFont="1" applyFill="1" applyBorder="1" applyAlignment="1" applyProtection="1">
      <alignment horizontal="right" vertical="center"/>
      <protection locked="0"/>
    </xf>
    <xf numFmtId="194" fontId="28" fillId="0" borderId="113" xfId="66" applyNumberFormat="1" applyFont="1" applyFill="1" applyBorder="1" applyAlignment="1" applyProtection="1">
      <alignment horizontal="right" vertical="center"/>
      <protection locked="0"/>
    </xf>
    <xf numFmtId="188" fontId="14" fillId="0" borderId="83" xfId="66" applyNumberFormat="1" applyFont="1" applyFill="1" applyBorder="1" applyAlignment="1" applyProtection="1">
      <alignment/>
      <protection/>
    </xf>
    <xf numFmtId="188" fontId="14" fillId="0" borderId="85" xfId="66" applyNumberFormat="1" applyFont="1" applyFill="1" applyBorder="1" applyAlignment="1" applyProtection="1">
      <alignment/>
      <protection/>
    </xf>
    <xf numFmtId="194" fontId="28" fillId="0" borderId="34" xfId="66" applyNumberFormat="1" applyFont="1" applyFill="1" applyBorder="1" applyAlignment="1" applyProtection="1">
      <alignment horizontal="right" vertical="center"/>
      <protection/>
    </xf>
    <xf numFmtId="194" fontId="28" fillId="0" borderId="113" xfId="66" applyNumberFormat="1" applyFont="1" applyFill="1" applyBorder="1" applyAlignment="1" applyProtection="1">
      <alignment horizontal="right" vertical="center"/>
      <protection/>
    </xf>
    <xf numFmtId="176" fontId="14" fillId="0" borderId="105" xfId="66" applyNumberFormat="1" applyFont="1" applyFill="1" applyBorder="1" applyAlignment="1" applyProtection="1">
      <alignment/>
      <protection/>
    </xf>
    <xf numFmtId="176" fontId="14" fillId="0" borderId="106" xfId="66" applyNumberFormat="1" applyFont="1" applyFill="1" applyBorder="1" applyAlignment="1" applyProtection="1">
      <alignment/>
      <protection/>
    </xf>
    <xf numFmtId="0" fontId="0" fillId="0" borderId="71" xfId="0" applyFill="1" applyBorder="1" applyAlignment="1" applyProtection="1">
      <alignment horizontal="left" vertical="center" indent="1"/>
      <protection locked="0"/>
    </xf>
    <xf numFmtId="188" fontId="14" fillId="0" borderId="87" xfId="66" applyNumberFormat="1" applyFont="1" applyFill="1" applyBorder="1" applyAlignment="1" applyProtection="1">
      <alignment/>
      <protection/>
    </xf>
    <xf numFmtId="0" fontId="22" fillId="0" borderId="77" xfId="66" applyFont="1" applyFill="1" applyBorder="1" applyAlignment="1" applyProtection="1">
      <alignment horizontal="center" wrapText="1" shrinkToFit="1"/>
      <protection/>
    </xf>
    <xf numFmtId="0" fontId="22" fillId="0" borderId="78" xfId="66" applyFont="1" applyFill="1" applyBorder="1" applyAlignment="1" applyProtection="1">
      <alignment horizontal="center" shrinkToFit="1"/>
      <protection/>
    </xf>
    <xf numFmtId="0" fontId="14" fillId="0" borderId="83" xfId="66" applyFont="1" applyFill="1" applyBorder="1" applyAlignment="1" applyProtection="1">
      <alignment horizontal="center"/>
      <protection locked="0"/>
    </xf>
    <xf numFmtId="0" fontId="14" fillId="0" borderId="31" xfId="66" applyFont="1" applyFill="1" applyBorder="1" applyAlignment="1" applyProtection="1">
      <alignment horizontal="center"/>
      <protection locked="0"/>
    </xf>
    <xf numFmtId="0" fontId="14" fillId="0" borderId="90" xfId="66" applyFont="1" applyFill="1" applyBorder="1" applyAlignment="1" applyProtection="1">
      <alignment horizontal="center"/>
      <protection locked="0"/>
    </xf>
    <xf numFmtId="0" fontId="20" fillId="0" borderId="76" xfId="66" applyFont="1" applyFill="1" applyBorder="1" applyAlignment="1" applyProtection="1">
      <alignment horizontal="center" shrinkToFit="1"/>
      <protection/>
    </xf>
    <xf numFmtId="176" fontId="14" fillId="0" borderId="102" xfId="66" applyNumberFormat="1" applyFont="1" applyFill="1" applyBorder="1" applyAlignment="1" applyProtection="1">
      <alignment/>
      <protection/>
    </xf>
    <xf numFmtId="176" fontId="14" fillId="0" borderId="25" xfId="66" applyNumberFormat="1" applyFont="1" applyFill="1" applyBorder="1" applyAlignment="1" applyProtection="1">
      <alignment/>
      <protection/>
    </xf>
    <xf numFmtId="176" fontId="14" fillId="0" borderId="26" xfId="66" applyNumberFormat="1" applyFont="1" applyFill="1" applyBorder="1" applyAlignment="1" applyProtection="1">
      <alignment/>
      <protection/>
    </xf>
    <xf numFmtId="176" fontId="14" fillId="0" borderId="103" xfId="66" applyNumberFormat="1" applyFont="1" applyFill="1" applyBorder="1" applyAlignment="1" applyProtection="1">
      <alignment/>
      <protection/>
    </xf>
    <xf numFmtId="176" fontId="14" fillId="0" borderId="104" xfId="66" applyNumberFormat="1" applyFont="1" applyFill="1" applyBorder="1" applyAlignment="1" applyProtection="1">
      <alignment/>
      <protection/>
    </xf>
    <xf numFmtId="0" fontId="23" fillId="0" borderId="90" xfId="66" applyFont="1" applyFill="1" applyBorder="1" applyAlignment="1" applyProtection="1">
      <alignment horizontal="center"/>
      <protection locked="0"/>
    </xf>
    <xf numFmtId="0" fontId="14" fillId="0" borderId="81" xfId="66" applyFont="1" applyFill="1" applyBorder="1" applyAlignment="1" applyProtection="1">
      <alignment horizontal="center"/>
      <protection locked="0"/>
    </xf>
    <xf numFmtId="0" fontId="14" fillId="0" borderId="35" xfId="66" applyFont="1" applyFill="1" applyBorder="1" applyAlignment="1" applyProtection="1">
      <alignment horizontal="center"/>
      <protection locked="0"/>
    </xf>
    <xf numFmtId="0" fontId="14" fillId="0" borderId="89" xfId="66" applyFont="1" applyFill="1" applyBorder="1" applyAlignment="1" applyProtection="1">
      <alignment horizontal="center"/>
      <protection locked="0"/>
    </xf>
    <xf numFmtId="0" fontId="22" fillId="0" borderId="78" xfId="66" applyFont="1" applyFill="1" applyBorder="1" applyAlignment="1" applyProtection="1">
      <alignment horizontal="center" wrapText="1" shrinkToFit="1"/>
      <protection/>
    </xf>
    <xf numFmtId="188" fontId="14" fillId="0" borderId="81" xfId="66" applyNumberFormat="1" applyFont="1" applyFill="1" applyBorder="1" applyAlignment="1" applyProtection="1">
      <alignment/>
      <protection/>
    </xf>
    <xf numFmtId="20" fontId="12" fillId="0" borderId="83" xfId="66" applyNumberFormat="1" applyFont="1" applyFill="1" applyBorder="1" applyAlignment="1" applyProtection="1">
      <alignment horizontal="center"/>
      <protection locked="0"/>
    </xf>
    <xf numFmtId="190" fontId="12" fillId="0" borderId="100" xfId="66" applyNumberFormat="1" applyFont="1" applyFill="1" applyBorder="1" applyAlignment="1" applyProtection="1">
      <alignment horizontal="center"/>
      <protection locked="0"/>
    </xf>
    <xf numFmtId="190" fontId="12" fillId="0" borderId="98" xfId="66" applyNumberFormat="1" applyFont="1" applyFill="1" applyBorder="1" applyAlignment="1" applyProtection="1">
      <alignment horizontal="center"/>
      <protection locked="0"/>
    </xf>
    <xf numFmtId="0" fontId="14" fillId="0" borderId="100" xfId="66" applyFont="1" applyFill="1" applyBorder="1" applyAlignment="1" applyProtection="1">
      <alignment horizontal="center"/>
      <protection locked="0"/>
    </xf>
    <xf numFmtId="0" fontId="14" fillId="0" borderId="98" xfId="66" applyFont="1" applyFill="1" applyBorder="1" applyAlignment="1" applyProtection="1">
      <alignment horizontal="center"/>
      <protection locked="0"/>
    </xf>
    <xf numFmtId="0" fontId="14" fillId="0" borderId="101" xfId="66" applyFont="1" applyFill="1" applyBorder="1" applyAlignment="1" applyProtection="1">
      <alignment horizontal="center"/>
      <protection locked="0"/>
    </xf>
    <xf numFmtId="0" fontId="12" fillId="0" borderId="54" xfId="66" applyFont="1" applyFill="1" applyBorder="1" applyAlignment="1" applyProtection="1">
      <alignment horizontal="center" vertical="center"/>
      <protection/>
    </xf>
    <xf numFmtId="0" fontId="12" fillId="0" borderId="47" xfId="66" applyFont="1" applyFill="1" applyBorder="1" applyAlignment="1" applyProtection="1">
      <alignment horizontal="center" vertical="center"/>
      <protection/>
    </xf>
    <xf numFmtId="0" fontId="12" fillId="0" borderId="55" xfId="66" applyFont="1" applyFill="1" applyBorder="1" applyAlignment="1" applyProtection="1">
      <alignment horizontal="center" vertical="center"/>
      <protection/>
    </xf>
    <xf numFmtId="0" fontId="19" fillId="0" borderId="0" xfId="66" applyFont="1" applyFill="1" applyBorder="1" applyAlignment="1" applyProtection="1">
      <alignment horizontal="right" vertical="center"/>
      <protection locked="0"/>
    </xf>
    <xf numFmtId="0" fontId="0" fillId="0" borderId="69" xfId="0"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63"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71" xfId="0"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186" fontId="14" fillId="0" borderId="1" xfId="66" applyNumberFormat="1" applyFont="1" applyFill="1" applyBorder="1" applyAlignment="1" applyProtection="1">
      <alignment horizontal="left" vertical="center"/>
      <protection/>
    </xf>
    <xf numFmtId="186" fontId="14" fillId="0" borderId="53" xfId="66" applyNumberFormat="1" applyFont="1" applyFill="1" applyBorder="1" applyAlignment="1" applyProtection="1">
      <alignment horizontal="left" vertical="center"/>
      <protection/>
    </xf>
    <xf numFmtId="186" fontId="14" fillId="0" borderId="49" xfId="66" applyNumberFormat="1" applyFont="1" applyFill="1" applyBorder="1" applyAlignment="1" applyProtection="1">
      <alignment horizontal="right" vertical="center"/>
      <protection/>
    </xf>
    <xf numFmtId="186" fontId="14" fillId="0" borderId="1" xfId="66" applyNumberFormat="1" applyFont="1" applyFill="1" applyBorder="1" applyAlignment="1" applyProtection="1">
      <alignment horizontal="right" vertical="center"/>
      <protection/>
    </xf>
    <xf numFmtId="0" fontId="19" fillId="0" borderId="59" xfId="66" applyFont="1" applyFill="1" applyBorder="1" applyAlignment="1" applyProtection="1">
      <alignment horizontal="right" vertical="center"/>
      <protection locked="0"/>
    </xf>
    <xf numFmtId="194" fontId="28" fillId="0" borderId="115" xfId="66" applyNumberFormat="1" applyFont="1" applyFill="1" applyBorder="1" applyAlignment="1" applyProtection="1">
      <alignment horizontal="right" vertical="center"/>
      <protection locked="0"/>
    </xf>
    <xf numFmtId="194" fontId="28" fillId="0" borderId="116" xfId="66" applyNumberFormat="1" applyFont="1" applyFill="1" applyBorder="1" applyAlignment="1" applyProtection="1">
      <alignment horizontal="right" vertical="center"/>
      <protection locked="0"/>
    </xf>
    <xf numFmtId="194" fontId="28" fillId="0" borderId="117" xfId="66" applyNumberFormat="1" applyFont="1" applyFill="1" applyBorder="1" applyAlignment="1" applyProtection="1">
      <alignment horizontal="right" vertical="center"/>
      <protection locked="0"/>
    </xf>
    <xf numFmtId="0" fontId="0" fillId="0" borderId="57" xfId="0" applyBorder="1" applyAlignment="1" applyProtection="1">
      <alignment horizontal="left" vertical="center" indent="1"/>
      <protection locked="0"/>
    </xf>
    <xf numFmtId="0" fontId="0" fillId="0" borderId="59" xfId="0" applyBorder="1" applyAlignment="1" applyProtection="1">
      <alignment horizontal="left" vertical="center" indent="1"/>
      <protection locked="0"/>
    </xf>
    <xf numFmtId="0" fontId="0" fillId="0" borderId="60" xfId="0" applyBorder="1" applyAlignment="1" applyProtection="1">
      <alignment horizontal="left" vertical="center" indent="1"/>
      <protection locked="0"/>
    </xf>
    <xf numFmtId="0" fontId="0" fillId="0" borderId="6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62" xfId="0" applyBorder="1" applyAlignment="1" applyProtection="1">
      <alignment horizontal="left" vertical="center" indent="1"/>
      <protection locked="0"/>
    </xf>
    <xf numFmtId="0" fontId="0" fillId="0" borderId="64" xfId="0" applyBorder="1" applyAlignment="1" applyProtection="1">
      <alignment horizontal="left" vertical="center" indent="1"/>
      <protection locked="0"/>
    </xf>
    <xf numFmtId="31" fontId="13" fillId="0" borderId="46" xfId="66" applyNumberFormat="1" applyFont="1" applyFill="1" applyBorder="1" applyAlignment="1" applyProtection="1">
      <alignment horizontal="distributed" vertical="center" indent="1"/>
      <protection locked="0"/>
    </xf>
    <xf numFmtId="31" fontId="13" fillId="0" borderId="47" xfId="66" applyNumberFormat="1" applyFont="1" applyFill="1" applyBorder="1" applyAlignment="1" applyProtection="1">
      <alignment horizontal="distributed" vertical="center" indent="1"/>
      <protection locked="0"/>
    </xf>
    <xf numFmtId="31" fontId="13" fillId="0" borderId="48" xfId="66" applyNumberFormat="1" applyFont="1" applyFill="1" applyBorder="1" applyAlignment="1" applyProtection="1">
      <alignment horizontal="distributed" vertical="center" indent="1"/>
      <protection locked="0"/>
    </xf>
    <xf numFmtId="0" fontId="20" fillId="0" borderId="1" xfId="66" applyFont="1" applyFill="1" applyBorder="1" applyAlignment="1" applyProtection="1">
      <alignment horizontal="center" vertical="center" shrinkToFit="1"/>
      <protection locked="0"/>
    </xf>
    <xf numFmtId="0" fontId="20" fillId="0" borderId="52" xfId="66" applyFont="1" applyFill="1" applyBorder="1" applyAlignment="1" applyProtection="1">
      <alignment horizontal="center" vertical="center" shrinkToFit="1"/>
      <protection locked="0"/>
    </xf>
    <xf numFmtId="186" fontId="14" fillId="37" borderId="49" xfId="66" applyNumberFormat="1" applyFont="1" applyFill="1" applyBorder="1" applyAlignment="1" applyProtection="1">
      <alignment horizontal="right" vertical="center"/>
      <protection/>
    </xf>
    <xf numFmtId="186" fontId="14" fillId="37" borderId="1" xfId="66" applyNumberFormat="1" applyFont="1" applyFill="1" applyBorder="1" applyAlignment="1" applyProtection="1">
      <alignment horizontal="right" vertical="center"/>
      <protection/>
    </xf>
    <xf numFmtId="0" fontId="14" fillId="0" borderId="56" xfId="66" applyFont="1" applyFill="1" applyBorder="1" applyAlignment="1" applyProtection="1">
      <alignment horizontal="left" vertical="center" indent="1"/>
      <protection/>
    </xf>
    <xf numFmtId="0" fontId="14" fillId="0" borderId="57" xfId="66" applyFont="1" applyFill="1" applyBorder="1" applyAlignment="1" applyProtection="1">
      <alignment horizontal="left" vertical="center" indent="1"/>
      <protection/>
    </xf>
    <xf numFmtId="0" fontId="14" fillId="0" borderId="118" xfId="66" applyFont="1" applyFill="1" applyBorder="1" applyAlignment="1" applyProtection="1">
      <alignment horizontal="left" vertical="center" indent="1"/>
      <protection/>
    </xf>
    <xf numFmtId="0" fontId="14" fillId="0" borderId="58" xfId="66" applyFont="1" applyFill="1" applyBorder="1" applyAlignment="1" applyProtection="1">
      <alignment horizontal="left" vertical="center" indent="1"/>
      <protection/>
    </xf>
    <xf numFmtId="0" fontId="14" fillId="0" borderId="59" xfId="66" applyFont="1" applyFill="1" applyBorder="1" applyAlignment="1" applyProtection="1">
      <alignment horizontal="left" vertical="center" indent="1"/>
      <protection/>
    </xf>
    <xf numFmtId="0" fontId="14" fillId="0" borderId="60" xfId="66" applyFont="1" applyFill="1" applyBorder="1" applyAlignment="1" applyProtection="1">
      <alignment horizontal="left" vertical="center" indent="1"/>
      <protection/>
    </xf>
    <xf numFmtId="0" fontId="14" fillId="0" borderId="61" xfId="66" applyFont="1" applyFill="1" applyBorder="1" applyAlignment="1" applyProtection="1">
      <alignment horizontal="left" vertical="center" indent="1"/>
      <protection/>
    </xf>
    <xf numFmtId="0" fontId="14" fillId="0" borderId="0" xfId="66" applyFont="1" applyFill="1" applyBorder="1" applyAlignment="1" applyProtection="1">
      <alignment horizontal="left" vertical="center" indent="1"/>
      <protection/>
    </xf>
    <xf numFmtId="0" fontId="14" fillId="0" borderId="16" xfId="66" applyFont="1" applyFill="1" applyBorder="1" applyAlignment="1" applyProtection="1">
      <alignment horizontal="left" vertical="center" indent="1"/>
      <protection/>
    </xf>
    <xf numFmtId="0" fontId="14" fillId="0" borderId="62" xfId="66" applyFont="1" applyFill="1" applyBorder="1" applyAlignment="1" applyProtection="1">
      <alignment horizontal="left" vertical="center" indent="1"/>
      <protection/>
    </xf>
    <xf numFmtId="0" fontId="14" fillId="0" borderId="63" xfId="66" applyFont="1" applyFill="1" applyBorder="1" applyAlignment="1" applyProtection="1">
      <alignment horizontal="left" vertical="center" indent="1"/>
      <protection/>
    </xf>
    <xf numFmtId="0" fontId="14" fillId="0" borderId="19" xfId="66" applyFont="1" applyFill="1" applyBorder="1" applyAlignment="1" applyProtection="1">
      <alignment horizontal="left" vertical="center" indent="1"/>
      <protection/>
    </xf>
    <xf numFmtId="0" fontId="14" fillId="0" borderId="64" xfId="66" applyFont="1" applyFill="1" applyBorder="1" applyAlignment="1" applyProtection="1">
      <alignment horizontal="left" vertical="center" indent="1"/>
      <protection/>
    </xf>
    <xf numFmtId="0" fontId="14" fillId="0" borderId="57" xfId="66" applyFont="1" applyFill="1" applyBorder="1" applyAlignment="1" applyProtection="1">
      <alignment horizontal="center" vertical="center"/>
      <protection locked="0"/>
    </xf>
    <xf numFmtId="0" fontId="14" fillId="0" borderId="65" xfId="66" applyFont="1" applyFill="1" applyBorder="1" applyAlignment="1" applyProtection="1">
      <alignment horizontal="center" vertical="center"/>
      <protection locked="0"/>
    </xf>
    <xf numFmtId="0" fontId="12" fillId="0" borderId="119" xfId="66" applyFont="1" applyFill="1" applyBorder="1" applyAlignment="1" applyProtection="1">
      <alignment horizontal="center" vertical="center"/>
      <protection locked="0"/>
    </xf>
    <xf numFmtId="0" fontId="12" fillId="0" borderId="120" xfId="66" applyFont="1" applyFill="1" applyBorder="1" applyAlignment="1" applyProtection="1">
      <alignment horizontal="center" vertical="center"/>
      <protection locked="0"/>
    </xf>
    <xf numFmtId="0" fontId="16" fillId="0" borderId="69" xfId="66" applyFont="1" applyFill="1" applyBorder="1" applyAlignment="1" applyProtection="1">
      <alignment horizontal="left" vertical="center" indent="1"/>
      <protection locked="0"/>
    </xf>
    <xf numFmtId="0" fontId="16" fillId="0" borderId="43" xfId="66" applyFont="1" applyFill="1" applyBorder="1" applyAlignment="1" applyProtection="1">
      <alignment horizontal="left" vertical="center" indent="1"/>
      <protection locked="0"/>
    </xf>
    <xf numFmtId="0" fontId="16" fillId="0" borderId="18" xfId="66" applyFont="1" applyFill="1" applyBorder="1" applyAlignment="1" applyProtection="1">
      <alignment horizontal="left" vertical="center" indent="1"/>
      <protection locked="0"/>
    </xf>
    <xf numFmtId="0" fontId="16" fillId="0" borderId="63" xfId="66" applyFont="1" applyFill="1" applyBorder="1" applyAlignment="1" applyProtection="1">
      <alignment horizontal="left" vertical="center" indent="1"/>
      <protection locked="0"/>
    </xf>
    <xf numFmtId="0" fontId="16" fillId="0" borderId="70" xfId="66" applyFont="1" applyFill="1" applyBorder="1" applyAlignment="1" applyProtection="1">
      <alignment horizontal="left" vertical="center" indent="1"/>
      <protection locked="0"/>
    </xf>
    <xf numFmtId="0" fontId="16" fillId="0" borderId="71" xfId="66" applyFont="1" applyFill="1" applyBorder="1" applyAlignment="1" applyProtection="1">
      <alignment horizontal="left" vertical="center" indent="1"/>
      <protection locked="0"/>
    </xf>
    <xf numFmtId="0" fontId="16" fillId="0" borderId="19" xfId="66" applyFont="1" applyFill="1" applyBorder="1" applyAlignment="1" applyProtection="1">
      <alignment horizontal="left" vertical="center" indent="1"/>
      <protection locked="0"/>
    </xf>
    <xf numFmtId="0" fontId="27" fillId="0" borderId="91" xfId="0" applyFont="1" applyBorder="1" applyAlignment="1" applyProtection="1">
      <alignment vertical="center" wrapText="1"/>
      <protection locked="0"/>
    </xf>
    <xf numFmtId="0" fontId="27" fillId="0" borderId="62" xfId="0" applyFont="1" applyBorder="1" applyAlignment="1" applyProtection="1">
      <alignment vertical="center" wrapText="1"/>
      <protection locked="0"/>
    </xf>
    <xf numFmtId="0" fontId="27" fillId="0" borderId="63" xfId="0" applyFont="1" applyBorder="1" applyAlignment="1" applyProtection="1">
      <alignment vertical="center" wrapText="1"/>
      <protection locked="0"/>
    </xf>
    <xf numFmtId="0" fontId="27" fillId="0" borderId="73" xfId="0" applyFont="1" applyBorder="1" applyAlignment="1" applyProtection="1">
      <alignment vertical="center" wrapText="1"/>
      <protection locked="0"/>
    </xf>
    <xf numFmtId="0" fontId="21" fillId="0" borderId="74" xfId="66" applyFont="1" applyFill="1" applyBorder="1" applyAlignment="1" applyProtection="1">
      <alignment horizontal="center" wrapText="1" shrinkToFit="1"/>
      <protection locked="0"/>
    </xf>
    <xf numFmtId="0" fontId="21" fillId="0" borderId="76" xfId="66" applyFont="1" applyFill="1" applyBorder="1" applyAlignment="1" applyProtection="1">
      <alignment horizontal="center" wrapText="1" shrinkToFit="1"/>
      <protection locked="0"/>
    </xf>
    <xf numFmtId="0" fontId="20" fillId="0" borderId="74" xfId="66" applyFont="1" applyFill="1" applyBorder="1" applyAlignment="1" applyProtection="1">
      <alignment horizontal="center"/>
      <protection locked="0"/>
    </xf>
    <xf numFmtId="0" fontId="20" fillId="0" borderId="75" xfId="66" applyFont="1" applyFill="1" applyBorder="1" applyAlignment="1" applyProtection="1">
      <alignment horizontal="center"/>
      <protection locked="0"/>
    </xf>
    <xf numFmtId="0" fontId="20" fillId="0" borderId="76" xfId="66" applyFont="1" applyFill="1" applyBorder="1" applyAlignment="1" applyProtection="1">
      <alignment horizontal="center"/>
      <protection locked="0"/>
    </xf>
    <xf numFmtId="0" fontId="20" fillId="0" borderId="74" xfId="66" applyFont="1" applyFill="1" applyBorder="1" applyAlignment="1" applyProtection="1">
      <alignment horizontal="center" wrapText="1"/>
      <protection locked="0"/>
    </xf>
    <xf numFmtId="0" fontId="20" fillId="0" borderId="75" xfId="66" applyFont="1" applyFill="1" applyBorder="1" applyAlignment="1" applyProtection="1">
      <alignment horizontal="center" wrapText="1"/>
      <protection locked="0"/>
    </xf>
    <xf numFmtId="0" fontId="20" fillId="0" borderId="76" xfId="66" applyFont="1" applyFill="1" applyBorder="1" applyAlignment="1" applyProtection="1">
      <alignment horizontal="center" wrapText="1"/>
      <protection locked="0"/>
    </xf>
    <xf numFmtId="0" fontId="22" fillId="0" borderId="74" xfId="66" applyFont="1" applyFill="1" applyBorder="1" applyAlignment="1" applyProtection="1">
      <alignment horizontal="center" wrapText="1"/>
      <protection locked="0"/>
    </xf>
    <xf numFmtId="0" fontId="22" fillId="0" borderId="75" xfId="66" applyFont="1" applyFill="1" applyBorder="1" applyAlignment="1" applyProtection="1">
      <alignment horizontal="center" wrapText="1"/>
      <protection locked="0"/>
    </xf>
    <xf numFmtId="0" fontId="22" fillId="0" borderId="76" xfId="66" applyFont="1" applyFill="1" applyBorder="1" applyAlignment="1" applyProtection="1">
      <alignment horizontal="center" wrapText="1"/>
      <protection locked="0"/>
    </xf>
    <xf numFmtId="0" fontId="20" fillId="37" borderId="74" xfId="66" applyFont="1" applyFill="1" applyBorder="1" applyAlignment="1" applyProtection="1">
      <alignment horizontal="center" shrinkToFit="1"/>
      <protection locked="0"/>
    </xf>
    <xf numFmtId="0" fontId="20" fillId="37" borderId="75" xfId="66" applyFont="1" applyFill="1" applyBorder="1" applyAlignment="1" applyProtection="1">
      <alignment horizontal="center" shrinkToFit="1"/>
      <protection locked="0"/>
    </xf>
    <xf numFmtId="0" fontId="20" fillId="37" borderId="76" xfId="66" applyFont="1" applyFill="1" applyBorder="1" applyAlignment="1" applyProtection="1">
      <alignment horizontal="center" shrinkToFit="1"/>
      <protection locked="0"/>
    </xf>
    <xf numFmtId="0" fontId="22" fillId="37" borderId="74" xfId="66" applyFont="1" applyFill="1" applyBorder="1" applyAlignment="1" applyProtection="1">
      <alignment horizontal="center" wrapText="1" shrinkToFit="1"/>
      <protection locked="0"/>
    </xf>
    <xf numFmtId="0" fontId="22" fillId="37" borderId="75" xfId="66" applyFont="1" applyFill="1" applyBorder="1" applyAlignment="1" applyProtection="1">
      <alignment horizontal="center" wrapText="1" shrinkToFit="1"/>
      <protection locked="0"/>
    </xf>
    <xf numFmtId="0" fontId="22" fillId="37" borderId="121" xfId="66" applyFont="1" applyFill="1" applyBorder="1" applyAlignment="1" applyProtection="1">
      <alignment horizontal="center" wrapText="1" shrinkToFit="1"/>
      <protection locked="0"/>
    </xf>
    <xf numFmtId="0" fontId="22" fillId="37" borderId="122" xfId="66" applyFont="1" applyFill="1" applyBorder="1" applyAlignment="1" applyProtection="1">
      <alignment horizontal="center" wrapText="1" shrinkToFit="1"/>
      <protection locked="0"/>
    </xf>
    <xf numFmtId="0" fontId="20" fillId="37" borderId="122" xfId="66" applyFont="1" applyFill="1" applyBorder="1" applyAlignment="1" applyProtection="1">
      <alignment horizontal="center" wrapText="1" shrinkToFit="1"/>
      <protection locked="0"/>
    </xf>
    <xf numFmtId="0" fontId="20" fillId="37" borderId="75" xfId="66" applyFont="1" applyFill="1" applyBorder="1" applyAlignment="1" applyProtection="1">
      <alignment horizontal="center" wrapText="1" shrinkToFit="1"/>
      <protection locked="0"/>
    </xf>
    <xf numFmtId="0" fontId="20" fillId="37" borderId="76" xfId="66" applyFont="1" applyFill="1" applyBorder="1" applyAlignment="1" applyProtection="1">
      <alignment horizontal="center" wrapText="1" shrinkToFit="1"/>
      <protection locked="0"/>
    </xf>
    <xf numFmtId="0" fontId="20" fillId="0" borderId="74" xfId="66" applyFont="1" applyFill="1" applyBorder="1" applyAlignment="1" applyProtection="1">
      <alignment horizontal="center" shrinkToFit="1"/>
      <protection locked="0"/>
    </xf>
    <xf numFmtId="0" fontId="20" fillId="0" borderId="75" xfId="66" applyFont="1" applyFill="1" applyBorder="1" applyAlignment="1" applyProtection="1">
      <alignment horizontal="center" shrinkToFit="1"/>
      <protection locked="0"/>
    </xf>
    <xf numFmtId="0" fontId="20" fillId="0" borderId="76" xfId="66" applyFont="1" applyFill="1" applyBorder="1" applyAlignment="1" applyProtection="1">
      <alignment horizontal="center" shrinkToFit="1"/>
      <protection locked="0"/>
    </xf>
    <xf numFmtId="0" fontId="20" fillId="0" borderId="80" xfId="66" applyFont="1" applyFill="1" applyBorder="1" applyAlignment="1" applyProtection="1">
      <alignment horizontal="center" shrinkToFit="1"/>
      <protection locked="0"/>
    </xf>
    <xf numFmtId="0" fontId="12" fillId="0" borderId="81" xfId="66" applyFont="1" applyFill="1" applyBorder="1" applyAlignment="1" applyProtection="1">
      <alignment horizontal="center"/>
      <protection locked="0"/>
    </xf>
    <xf numFmtId="0" fontId="12" fillId="0" borderId="35" xfId="66" applyFont="1" applyFill="1" applyBorder="1" applyAlignment="1" applyProtection="1">
      <alignment horizontal="center"/>
      <protection locked="0"/>
    </xf>
    <xf numFmtId="0" fontId="12" fillId="0" borderId="82" xfId="66" applyFont="1" applyFill="1" applyBorder="1" applyAlignment="1" applyProtection="1">
      <alignment horizontal="center"/>
      <protection locked="0"/>
    </xf>
    <xf numFmtId="188" fontId="14" fillId="37" borderId="81" xfId="66" applyNumberFormat="1" applyFont="1" applyFill="1" applyBorder="1" applyAlignment="1" applyProtection="1">
      <alignment/>
      <protection/>
    </xf>
    <xf numFmtId="188" fontId="14" fillId="37" borderId="35" xfId="66" applyNumberFormat="1" applyFont="1" applyFill="1" applyBorder="1" applyAlignment="1" applyProtection="1">
      <alignment/>
      <protection/>
    </xf>
    <xf numFmtId="188" fontId="14" fillId="37" borderId="82" xfId="66" applyNumberFormat="1" applyFont="1" applyFill="1" applyBorder="1" applyAlignment="1" applyProtection="1">
      <alignment/>
      <protection/>
    </xf>
    <xf numFmtId="188" fontId="14" fillId="37" borderId="87" xfId="66" applyNumberFormat="1" applyFont="1" applyFill="1" applyBorder="1" applyAlignment="1" applyProtection="1">
      <alignment/>
      <protection/>
    </xf>
    <xf numFmtId="188" fontId="14" fillId="37" borderId="86" xfId="66" applyNumberFormat="1" applyFont="1" applyFill="1" applyBorder="1" applyAlignment="1" applyProtection="1">
      <alignment/>
      <protection/>
    </xf>
    <xf numFmtId="0" fontId="12" fillId="0" borderId="89" xfId="66" applyFont="1" applyFill="1" applyBorder="1" applyAlignment="1" applyProtection="1">
      <alignment horizontal="center"/>
      <protection locked="0"/>
    </xf>
    <xf numFmtId="0" fontId="12" fillId="0" borderId="83" xfId="66" applyFont="1" applyFill="1" applyBorder="1" applyAlignment="1" applyProtection="1">
      <alignment horizontal="center"/>
      <protection locked="0"/>
    </xf>
    <xf numFmtId="0" fontId="12" fillId="0" borderId="31" xfId="66" applyFont="1" applyFill="1" applyBorder="1" applyAlignment="1" applyProtection="1">
      <alignment horizontal="center"/>
      <protection locked="0"/>
    </xf>
    <xf numFmtId="0" fontId="12" fillId="0" borderId="84" xfId="66" applyFont="1" applyFill="1" applyBorder="1" applyAlignment="1" applyProtection="1">
      <alignment horizontal="center"/>
      <protection locked="0"/>
    </xf>
    <xf numFmtId="188" fontId="14" fillId="37" borderId="83" xfId="66" applyNumberFormat="1" applyFont="1" applyFill="1" applyBorder="1" applyAlignment="1" applyProtection="1">
      <alignment/>
      <protection/>
    </xf>
    <xf numFmtId="188" fontId="14" fillId="37" borderId="31" xfId="66" applyNumberFormat="1" applyFont="1" applyFill="1" applyBorder="1" applyAlignment="1" applyProtection="1">
      <alignment/>
      <protection/>
    </xf>
    <xf numFmtId="188" fontId="14" fillId="37" borderId="84" xfId="66" applyNumberFormat="1" applyFont="1" applyFill="1" applyBorder="1" applyAlignment="1" applyProtection="1">
      <alignment/>
      <protection/>
    </xf>
    <xf numFmtId="188" fontId="14" fillId="37" borderId="85" xfId="66" applyNumberFormat="1" applyFont="1" applyFill="1" applyBorder="1" applyAlignment="1" applyProtection="1">
      <alignment/>
      <protection/>
    </xf>
    <xf numFmtId="188" fontId="14" fillId="37" borderId="88" xfId="66" applyNumberFormat="1" applyFont="1" applyFill="1" applyBorder="1" applyAlignment="1" applyProtection="1">
      <alignment/>
      <protection/>
    </xf>
    <xf numFmtId="0" fontId="12" fillId="0" borderId="90" xfId="66" applyFont="1" applyFill="1" applyBorder="1" applyAlignment="1" applyProtection="1">
      <alignment horizontal="center"/>
      <protection locked="0"/>
    </xf>
    <xf numFmtId="0" fontId="12" fillId="0" borderId="83" xfId="66" applyFont="1" applyFill="1" applyBorder="1" applyAlignment="1" applyProtection="1">
      <alignment horizontal="center" shrinkToFit="1"/>
      <protection locked="0"/>
    </xf>
    <xf numFmtId="0" fontId="12" fillId="0" borderId="31" xfId="66" applyFont="1" applyFill="1" applyBorder="1" applyAlignment="1" applyProtection="1">
      <alignment horizontal="center" shrinkToFit="1"/>
      <protection locked="0"/>
    </xf>
    <xf numFmtId="0" fontId="12" fillId="0" borderId="90" xfId="66" applyFont="1" applyFill="1" applyBorder="1" applyAlignment="1" applyProtection="1">
      <alignment horizontal="center" shrinkToFit="1"/>
      <protection locked="0"/>
    </xf>
    <xf numFmtId="56" fontId="12" fillId="0" borderId="83" xfId="66" applyNumberFormat="1" applyFont="1" applyFill="1" applyBorder="1" applyAlignment="1" applyProtection="1">
      <alignment horizontal="center"/>
      <protection locked="0"/>
    </xf>
    <xf numFmtId="56" fontId="12" fillId="0" borderId="31" xfId="66" applyNumberFormat="1" applyFont="1" applyFill="1" applyBorder="1" applyAlignment="1" applyProtection="1">
      <alignment horizontal="center"/>
      <protection locked="0"/>
    </xf>
    <xf numFmtId="56" fontId="12" fillId="0" borderId="90" xfId="66" applyNumberFormat="1" applyFont="1" applyFill="1" applyBorder="1" applyAlignment="1" applyProtection="1">
      <alignment horizontal="center"/>
      <protection locked="0"/>
    </xf>
    <xf numFmtId="0" fontId="12" fillId="0" borderId="83" xfId="66" applyFont="1" applyFill="1" applyBorder="1" applyAlignment="1" applyProtection="1">
      <alignment horizontal="center" wrapText="1"/>
      <protection locked="0"/>
    </xf>
    <xf numFmtId="0" fontId="12" fillId="0" borderId="31" xfId="66" applyFont="1" applyFill="1" applyBorder="1" applyAlignment="1" applyProtection="1">
      <alignment horizontal="center" wrapText="1"/>
      <protection locked="0"/>
    </xf>
    <xf numFmtId="0" fontId="12" fillId="0" borderId="84" xfId="66" applyFont="1" applyFill="1" applyBorder="1" applyAlignment="1" applyProtection="1">
      <alignment horizontal="center" wrapText="1"/>
      <protection locked="0"/>
    </xf>
    <xf numFmtId="180" fontId="14" fillId="38" borderId="83" xfId="66" applyNumberFormat="1" applyFont="1" applyFill="1" applyBorder="1" applyAlignment="1" applyProtection="1">
      <alignment/>
      <protection locked="0"/>
    </xf>
    <xf numFmtId="180" fontId="14" fillId="38" borderId="84" xfId="66" applyNumberFormat="1" applyFont="1" applyFill="1" applyBorder="1" applyAlignment="1" applyProtection="1">
      <alignment/>
      <protection locked="0"/>
    </xf>
    <xf numFmtId="20" fontId="23" fillId="38" borderId="83" xfId="66" applyNumberFormat="1" applyFont="1" applyFill="1" applyBorder="1" applyAlignment="1" applyProtection="1">
      <alignment horizontal="center"/>
      <protection locked="0"/>
    </xf>
    <xf numFmtId="20" fontId="23" fillId="38" borderId="31" xfId="66" applyNumberFormat="1" applyFont="1" applyFill="1" applyBorder="1" applyAlignment="1" applyProtection="1">
      <alignment horizontal="center"/>
      <protection locked="0"/>
    </xf>
    <xf numFmtId="20" fontId="23" fillId="38" borderId="84" xfId="66" applyNumberFormat="1" applyFont="1" applyFill="1" applyBorder="1" applyAlignment="1" applyProtection="1">
      <alignment horizontal="center"/>
      <protection locked="0"/>
    </xf>
    <xf numFmtId="180" fontId="14" fillId="38" borderId="31" xfId="66" applyNumberFormat="1" applyFont="1" applyFill="1" applyBorder="1" applyAlignment="1" applyProtection="1">
      <alignment/>
      <protection locked="0"/>
    </xf>
    <xf numFmtId="0" fontId="12" fillId="38" borderId="83" xfId="66" applyFont="1" applyFill="1" applyBorder="1" applyAlignment="1" applyProtection="1">
      <alignment horizontal="center"/>
      <protection locked="0"/>
    </xf>
    <xf numFmtId="0" fontId="12" fillId="38" borderId="31" xfId="66" applyFont="1" applyFill="1" applyBorder="1" applyAlignment="1" applyProtection="1">
      <alignment horizontal="center"/>
      <protection locked="0"/>
    </xf>
    <xf numFmtId="0" fontId="12" fillId="38" borderId="84" xfId="66" applyFont="1" applyFill="1" applyBorder="1" applyAlignment="1" applyProtection="1">
      <alignment horizontal="center"/>
      <protection locked="0"/>
    </xf>
    <xf numFmtId="188" fontId="14" fillId="38" borderId="83" xfId="66" applyNumberFormat="1" applyFont="1" applyFill="1" applyBorder="1" applyAlignment="1" applyProtection="1">
      <alignment/>
      <protection/>
    </xf>
    <xf numFmtId="188" fontId="14" fillId="38" borderId="31" xfId="66" applyNumberFormat="1" applyFont="1" applyFill="1" applyBorder="1" applyAlignment="1" applyProtection="1">
      <alignment/>
      <protection/>
    </xf>
    <xf numFmtId="188" fontId="14" fillId="38" borderId="84" xfId="66" applyNumberFormat="1" applyFont="1" applyFill="1" applyBorder="1" applyAlignment="1" applyProtection="1">
      <alignment/>
      <protection/>
    </xf>
    <xf numFmtId="188" fontId="14" fillId="38" borderId="85" xfId="66" applyNumberFormat="1" applyFont="1" applyFill="1" applyBorder="1" applyAlignment="1" applyProtection="1">
      <alignment/>
      <protection/>
    </xf>
    <xf numFmtId="188" fontId="14" fillId="38" borderId="88" xfId="66" applyNumberFormat="1" applyFont="1" applyFill="1" applyBorder="1" applyAlignment="1" applyProtection="1">
      <alignment/>
      <protection/>
    </xf>
    <xf numFmtId="56" fontId="12" fillId="38" borderId="83" xfId="66" applyNumberFormat="1" applyFont="1" applyFill="1" applyBorder="1" applyAlignment="1" applyProtection="1">
      <alignment horizontal="center"/>
      <protection locked="0"/>
    </xf>
    <xf numFmtId="56" fontId="12" fillId="38" borderId="31" xfId="66" applyNumberFormat="1" applyFont="1" applyFill="1" applyBorder="1" applyAlignment="1" applyProtection="1">
      <alignment horizontal="center"/>
      <protection locked="0"/>
    </xf>
    <xf numFmtId="56" fontId="12" fillId="38" borderId="90" xfId="66" applyNumberFormat="1" applyFont="1" applyFill="1" applyBorder="1" applyAlignment="1" applyProtection="1">
      <alignment horizontal="center"/>
      <protection locked="0"/>
    </xf>
    <xf numFmtId="180" fontId="14" fillId="0" borderId="100" xfId="66" applyNumberFormat="1" applyFont="1" applyFill="1" applyBorder="1" applyAlignment="1" applyProtection="1">
      <alignment/>
      <protection locked="0"/>
    </xf>
    <xf numFmtId="180" fontId="14" fillId="0" borderId="99" xfId="66" applyNumberFormat="1" applyFont="1" applyFill="1" applyBorder="1" applyAlignment="1" applyProtection="1">
      <alignment/>
      <protection locked="0"/>
    </xf>
    <xf numFmtId="20" fontId="12" fillId="0" borderId="100" xfId="66" applyNumberFormat="1" applyFont="1" applyFill="1" applyBorder="1" applyAlignment="1" applyProtection="1">
      <alignment horizontal="center"/>
      <protection locked="0"/>
    </xf>
    <xf numFmtId="20" fontId="12" fillId="0" borderId="98" xfId="66" applyNumberFormat="1" applyFont="1" applyFill="1" applyBorder="1" applyAlignment="1" applyProtection="1">
      <alignment horizontal="center"/>
      <protection locked="0"/>
    </xf>
    <xf numFmtId="20" fontId="12" fillId="0" borderId="99" xfId="66" applyNumberFormat="1" applyFont="1" applyFill="1" applyBorder="1" applyAlignment="1" applyProtection="1">
      <alignment horizontal="center"/>
      <protection locked="0"/>
    </xf>
    <xf numFmtId="180" fontId="14" fillId="0" borderId="98" xfId="66" applyNumberFormat="1" applyFont="1" applyFill="1" applyBorder="1" applyAlignment="1" applyProtection="1">
      <alignment/>
      <protection locked="0"/>
    </xf>
    <xf numFmtId="190" fontId="12" fillId="0" borderId="99" xfId="66" applyNumberFormat="1" applyFont="1" applyFill="1" applyBorder="1" applyAlignment="1" applyProtection="1">
      <alignment horizontal="center"/>
      <protection locked="0"/>
    </xf>
    <xf numFmtId="188" fontId="14" fillId="37" borderId="100" xfId="66" applyNumberFormat="1" applyFont="1" applyFill="1" applyBorder="1" applyAlignment="1" applyProtection="1">
      <alignment/>
      <protection/>
    </xf>
    <xf numFmtId="188" fontId="14" fillId="37" borderId="98" xfId="66" applyNumberFormat="1" applyFont="1" applyFill="1" applyBorder="1" applyAlignment="1" applyProtection="1">
      <alignment/>
      <protection/>
    </xf>
    <xf numFmtId="188" fontId="14" fillId="37" borderId="99" xfId="66" applyNumberFormat="1" applyFont="1" applyFill="1" applyBorder="1" applyAlignment="1" applyProtection="1">
      <alignment/>
      <protection/>
    </xf>
    <xf numFmtId="0" fontId="12" fillId="0" borderId="100" xfId="66" applyFont="1" applyFill="1" applyBorder="1" applyAlignment="1" applyProtection="1">
      <alignment horizontal="center"/>
      <protection locked="0"/>
    </xf>
    <xf numFmtId="0" fontId="12" fillId="0" borderId="98" xfId="66" applyFont="1" applyFill="1" applyBorder="1" applyAlignment="1" applyProtection="1">
      <alignment horizontal="center"/>
      <protection locked="0"/>
    </xf>
    <xf numFmtId="0" fontId="12" fillId="0" borderId="101" xfId="66" applyFont="1" applyFill="1" applyBorder="1" applyAlignment="1" applyProtection="1">
      <alignment horizontal="center"/>
      <protection locked="0"/>
    </xf>
    <xf numFmtId="0" fontId="16" fillId="0" borderId="24" xfId="66" applyFont="1" applyFill="1" applyBorder="1" applyAlignment="1" applyProtection="1">
      <alignment horizontal="center"/>
      <protection locked="0"/>
    </xf>
    <xf numFmtId="0" fontId="16" fillId="0" borderId="25" xfId="66" applyFont="1" applyFill="1" applyBorder="1" applyAlignment="1" applyProtection="1">
      <alignment horizontal="center"/>
      <protection locked="0"/>
    </xf>
    <xf numFmtId="0" fontId="16" fillId="0" borderId="26" xfId="66" applyFont="1" applyFill="1" applyBorder="1" applyAlignment="1" applyProtection="1">
      <alignment horizontal="center"/>
      <protection locked="0"/>
    </xf>
    <xf numFmtId="176" fontId="14" fillId="37" borderId="102" xfId="66" applyNumberFormat="1" applyFont="1" applyFill="1" applyBorder="1" applyAlignment="1" applyProtection="1">
      <alignment/>
      <protection/>
    </xf>
    <xf numFmtId="176" fontId="14" fillId="37" borderId="25" xfId="66" applyNumberFormat="1" applyFont="1" applyFill="1" applyBorder="1" applyAlignment="1" applyProtection="1">
      <alignment/>
      <protection/>
    </xf>
    <xf numFmtId="176" fontId="14" fillId="37" borderId="26" xfId="66" applyNumberFormat="1" applyFont="1" applyFill="1" applyBorder="1" applyAlignment="1" applyProtection="1">
      <alignment/>
      <protection/>
    </xf>
    <xf numFmtId="176" fontId="14" fillId="37" borderId="103" xfId="66" applyNumberFormat="1" applyFont="1" applyFill="1" applyBorder="1" applyAlignment="1" applyProtection="1">
      <alignment/>
      <protection/>
    </xf>
    <xf numFmtId="176" fontId="14" fillId="37" borderId="104" xfId="66" applyNumberFormat="1" applyFont="1" applyFill="1" applyBorder="1" applyAlignment="1" applyProtection="1">
      <alignment/>
      <protection/>
    </xf>
    <xf numFmtId="0" fontId="12" fillId="0" borderId="102" xfId="66" applyFont="1" applyFill="1" applyBorder="1" applyAlignment="1" applyProtection="1">
      <alignment horizontal="center" vertical="center"/>
      <protection locked="0"/>
    </xf>
    <xf numFmtId="0" fontId="12" fillId="0" borderId="25" xfId="66" applyFont="1" applyFill="1" applyBorder="1" applyAlignment="1" applyProtection="1">
      <alignment horizontal="center" vertical="center"/>
      <protection locked="0"/>
    </xf>
    <xf numFmtId="0" fontId="12" fillId="0" borderId="107" xfId="66" applyFont="1" applyFill="1" applyBorder="1" applyAlignment="1" applyProtection="1">
      <alignment horizontal="center" vertical="center"/>
      <protection locked="0"/>
    </xf>
    <xf numFmtId="0" fontId="19" fillId="34" borderId="75" xfId="66" applyFont="1" applyFill="1" applyBorder="1" applyAlignment="1" applyProtection="1">
      <alignment horizontal="right" vertical="center"/>
      <protection locked="0"/>
    </xf>
    <xf numFmtId="194" fontId="28" fillId="37" borderId="115" xfId="66" applyNumberFormat="1" applyFont="1" applyFill="1" applyBorder="1" applyAlignment="1" applyProtection="1">
      <alignment horizontal="right" vertical="center"/>
      <protection/>
    </xf>
    <xf numFmtId="194" fontId="28" fillId="37" borderId="116" xfId="66" applyNumberFormat="1" applyFont="1" applyFill="1" applyBorder="1" applyAlignment="1" applyProtection="1">
      <alignment horizontal="right" vertical="center"/>
      <protection/>
    </xf>
    <xf numFmtId="194" fontId="28" fillId="37" borderId="117" xfId="66" applyNumberFormat="1" applyFont="1" applyFill="1" applyBorder="1" applyAlignment="1" applyProtection="1">
      <alignment horizontal="right" vertical="center"/>
      <protection/>
    </xf>
    <xf numFmtId="0" fontId="23" fillId="0" borderId="81" xfId="66" applyFont="1" applyFill="1" applyBorder="1" applyAlignment="1" applyProtection="1">
      <alignment horizontal="center" vertical="center"/>
      <protection locked="0"/>
    </xf>
    <xf numFmtId="0" fontId="23" fillId="0" borderId="35" xfId="66" applyFont="1" applyFill="1" applyBorder="1" applyAlignment="1" applyProtection="1">
      <alignment horizontal="center" vertical="center"/>
      <protection locked="0"/>
    </xf>
    <xf numFmtId="0" fontId="23" fillId="0" borderId="87" xfId="66" applyFont="1" applyFill="1" applyBorder="1" applyAlignment="1" applyProtection="1">
      <alignment horizontal="center" vertical="center"/>
      <protection locked="0"/>
    </xf>
    <xf numFmtId="194" fontId="28" fillId="37" borderId="86" xfId="66" applyNumberFormat="1" applyFont="1" applyFill="1" applyBorder="1" applyAlignment="1" applyProtection="1">
      <alignment horizontal="right" vertical="center"/>
      <protection/>
    </xf>
    <xf numFmtId="194" fontId="28" fillId="37" borderId="35" xfId="66" applyNumberFormat="1" applyFont="1" applyFill="1" applyBorder="1" applyAlignment="1" applyProtection="1">
      <alignment horizontal="right" vertical="center"/>
      <protection/>
    </xf>
    <xf numFmtId="194" fontId="28" fillId="37" borderId="82" xfId="66" applyNumberFormat="1" applyFont="1" applyFill="1" applyBorder="1" applyAlignment="1" applyProtection="1">
      <alignment horizontal="right" vertical="center"/>
      <protection/>
    </xf>
    <xf numFmtId="0" fontId="12" fillId="0" borderId="21" xfId="66" applyFont="1" applyFill="1" applyBorder="1" applyAlignment="1" applyProtection="1">
      <alignment horizontal="left" vertical="center" wrapText="1"/>
      <protection locked="0"/>
    </xf>
    <xf numFmtId="0" fontId="12" fillId="0" borderId="45" xfId="66" applyFont="1" applyFill="1" applyBorder="1" applyAlignment="1" applyProtection="1">
      <alignment horizontal="left" vertical="center" wrapText="1"/>
      <protection locked="0"/>
    </xf>
    <xf numFmtId="0" fontId="12" fillId="0" borderId="20" xfId="66" applyFont="1" applyFill="1" applyBorder="1" applyAlignment="1" applyProtection="1">
      <alignment horizontal="left" vertical="center" wrapText="1"/>
      <protection locked="0"/>
    </xf>
    <xf numFmtId="0" fontId="12" fillId="0" borderId="123" xfId="66" applyFont="1" applyFill="1" applyBorder="1" applyAlignment="1" applyProtection="1">
      <alignment horizontal="left" vertical="center" wrapText="1"/>
      <protection locked="0"/>
    </xf>
    <xf numFmtId="0" fontId="12" fillId="0" borderId="124" xfId="66" applyFont="1" applyFill="1" applyBorder="1" applyAlignment="1" applyProtection="1">
      <alignment horizontal="left" vertical="center" wrapText="1"/>
      <protection locked="0"/>
    </xf>
    <xf numFmtId="0" fontId="12" fillId="0" borderId="125" xfId="66" applyFont="1" applyFill="1" applyBorder="1" applyAlignment="1" applyProtection="1">
      <alignment horizontal="left" vertical="center" wrapText="1"/>
      <protection locked="0"/>
    </xf>
    <xf numFmtId="0" fontId="23" fillId="0" borderId="83" xfId="66" applyFont="1" applyFill="1" applyBorder="1" applyAlignment="1" applyProtection="1">
      <alignment horizontal="center" vertical="center"/>
      <protection locked="0"/>
    </xf>
    <xf numFmtId="0" fontId="23" fillId="0" borderId="31" xfId="66" applyFont="1" applyFill="1" applyBorder="1" applyAlignment="1" applyProtection="1">
      <alignment horizontal="center" vertical="center"/>
      <protection locked="0"/>
    </xf>
    <xf numFmtId="0" fontId="23" fillId="0" borderId="85" xfId="66" applyFont="1" applyFill="1" applyBorder="1" applyAlignment="1" applyProtection="1">
      <alignment horizontal="center" vertical="center"/>
      <protection locked="0"/>
    </xf>
    <xf numFmtId="194" fontId="28" fillId="37" borderId="88" xfId="66" applyNumberFormat="1" applyFont="1" applyFill="1" applyBorder="1" applyAlignment="1" applyProtection="1">
      <alignment horizontal="right" vertical="center"/>
      <protection/>
    </xf>
    <xf numFmtId="194" fontId="28" fillId="37" borderId="31" xfId="66" applyNumberFormat="1" applyFont="1" applyFill="1" applyBorder="1" applyAlignment="1" applyProtection="1">
      <alignment horizontal="right" vertical="center"/>
      <protection/>
    </xf>
    <xf numFmtId="194" fontId="28" fillId="37" borderId="84" xfId="66" applyNumberFormat="1" applyFont="1" applyFill="1" applyBorder="1" applyAlignment="1" applyProtection="1">
      <alignment horizontal="right" vertical="center"/>
      <protection/>
    </xf>
    <xf numFmtId="0" fontId="14" fillId="37" borderId="68" xfId="66" applyFont="1" applyFill="1" applyBorder="1" applyAlignment="1" applyProtection="1">
      <alignment horizontal="right" vertical="center"/>
      <protection/>
    </xf>
    <xf numFmtId="0" fontId="14" fillId="37" borderId="69" xfId="66" applyFont="1" applyFill="1" applyBorder="1" applyAlignment="1" applyProtection="1">
      <alignment horizontal="right" vertical="center"/>
      <protection/>
    </xf>
    <xf numFmtId="0" fontId="14" fillId="37" borderId="18" xfId="66" applyFont="1" applyFill="1" applyBorder="1" applyAlignment="1" applyProtection="1">
      <alignment horizontal="right" vertical="center"/>
      <protection/>
    </xf>
    <xf numFmtId="0" fontId="14" fillId="37" borderId="63" xfId="66" applyFont="1" applyFill="1" applyBorder="1" applyAlignment="1" applyProtection="1">
      <alignment horizontal="right" vertical="center"/>
      <protection/>
    </xf>
    <xf numFmtId="0" fontId="23" fillId="0" borderId="126" xfId="66" applyFont="1" applyFill="1" applyBorder="1" applyAlignment="1" applyProtection="1">
      <alignment horizontal="center" vertical="center"/>
      <protection locked="0"/>
    </xf>
    <xf numFmtId="0" fontId="23" fillId="0" borderId="116" xfId="66" applyFont="1" applyFill="1" applyBorder="1" applyAlignment="1" applyProtection="1">
      <alignment horizontal="center" vertical="center"/>
      <protection locked="0"/>
    </xf>
    <xf numFmtId="0" fontId="23" fillId="0" borderId="127" xfId="66"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03.4～ar_勤務時間報告書_案" xfId="65"/>
    <cellStyle name="標準_ｱﾙﾊﾞｲﾄ報告書他" xfId="66"/>
    <cellStyle name="Followed Hyperlink" xfId="67"/>
    <cellStyle name="良い" xfId="68"/>
  </cellStyles>
  <dxfs count="42">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patternType="lightUp">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patternType="lightUp">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patternType="lightUp">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color indexed="43"/>
      </font>
      <fill>
        <patternFill patternType="lightUp">
          <bgColor indexed="43"/>
        </patternFill>
      </fill>
    </dxf>
    <dxf>
      <font>
        <color indexed="10"/>
      </font>
      <fill>
        <patternFill>
          <bgColor indexed="42"/>
        </patternFill>
      </fill>
    </dxf>
    <dxf>
      <font>
        <color indexed="10"/>
      </font>
      <fill>
        <patternFill>
          <bgColor indexed="42"/>
        </patternFill>
      </fill>
    </dxf>
    <dxf>
      <font>
        <color indexed="43"/>
      </font>
      <fill>
        <patternFill patternType="lightUp">
          <bgColor indexed="43"/>
        </patternFill>
      </fill>
    </dxf>
    <dxf>
      <font>
        <color indexed="10"/>
      </font>
      <fill>
        <patternFill>
          <bgColor indexed="42"/>
        </patternFill>
      </fill>
    </dxf>
    <dxf>
      <font>
        <color indexed="10"/>
      </font>
      <fill>
        <patternFill>
          <bgColor indexed="42"/>
        </patternFill>
      </fill>
    </dxf>
    <dxf>
      <font>
        <color indexed="43"/>
      </font>
      <fill>
        <patternFill>
          <bgColor indexed="43"/>
        </patternFill>
      </fill>
    </dxf>
    <dxf>
      <font>
        <color rgb="FFFFFF99"/>
      </font>
      <fill>
        <patternFill>
          <bgColor rgb="FFFFFF99"/>
        </patternFill>
      </fill>
      <border/>
    </dxf>
    <dxf>
      <font>
        <color rgb="FFFF0000"/>
      </font>
      <fill>
        <patternFill>
          <bgColor rgb="FFCCFFCC"/>
        </patternFill>
      </fill>
      <border/>
    </dxf>
    <dxf>
      <font>
        <color rgb="FFFFFF99"/>
      </font>
      <fill>
        <patternFill patternType="lightUp">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45"/>
  <sheetViews>
    <sheetView showGridLines="0" tabSelected="1" view="pageBreakPreview" zoomScaleNormal="70" zoomScaleSheetLayoutView="100"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B3" sqref="B3:X3"/>
    </sheetView>
  </sheetViews>
  <sheetFormatPr defaultColWidth="9.00390625" defaultRowHeight="13.5"/>
  <cols>
    <col min="1" max="1" width="6.00390625" style="7" bestFit="1" customWidth="1"/>
    <col min="2" max="2" width="3.00390625" style="7" customWidth="1"/>
    <col min="3" max="3" width="3.00390625" style="8" customWidth="1"/>
    <col min="4" max="6" width="2.625" style="7" customWidth="1"/>
    <col min="7" max="7" width="2.625" style="8" customWidth="1"/>
    <col min="8" max="9" width="2.625" style="7" customWidth="1"/>
    <col min="10" max="10" width="2.625" style="8" customWidth="1"/>
    <col min="11" max="13" width="2.125" style="8" customWidth="1"/>
    <col min="14" max="16" width="2.375" style="7" customWidth="1"/>
    <col min="17" max="18" width="2.125" style="7" customWidth="1"/>
    <col min="19" max="19" width="2.375" style="7" customWidth="1"/>
    <col min="20" max="20" width="2.125" style="7" customWidth="1"/>
    <col min="21" max="21" width="1.625" style="7" customWidth="1"/>
    <col min="22" max="34" width="2.125" style="7" customWidth="1"/>
    <col min="35" max="37" width="4.00390625" style="7" customWidth="1"/>
    <col min="38" max="39" width="2.625" style="7" customWidth="1"/>
    <col min="40" max="40" width="15.875" style="7" customWidth="1"/>
    <col min="41" max="41" width="19.125" style="6" bestFit="1" customWidth="1"/>
    <col min="42" max="43" width="2.625" style="7" customWidth="1"/>
    <col min="44" max="65" width="1.625" style="7" customWidth="1"/>
    <col min="66" max="16384" width="9.00390625" style="7" customWidth="1"/>
  </cols>
  <sheetData>
    <row r="1" spans="2:49" s="6" customFormat="1" ht="22.5" customHeight="1" thickBot="1" thickTop="1">
      <c r="B1" s="2"/>
      <c r="C1" s="62" t="s">
        <v>6</v>
      </c>
      <c r="D1" s="2"/>
      <c r="E1" s="2"/>
      <c r="F1" s="2"/>
      <c r="G1" s="3"/>
      <c r="H1" s="2"/>
      <c r="I1" s="2"/>
      <c r="J1" s="3"/>
      <c r="K1" s="3"/>
      <c r="L1" s="3"/>
      <c r="M1" s="3"/>
      <c r="N1" s="2"/>
      <c r="O1" s="2"/>
      <c r="P1" s="2"/>
      <c r="Q1" s="4"/>
      <c r="R1" s="5"/>
      <c r="S1" s="5"/>
      <c r="T1" s="5"/>
      <c r="U1" s="5"/>
      <c r="V1" s="5"/>
      <c r="W1" s="5"/>
      <c r="X1" s="5"/>
      <c r="Y1" s="144" t="s">
        <v>0</v>
      </c>
      <c r="Z1" s="145"/>
      <c r="AA1" s="145"/>
      <c r="AB1" s="145"/>
      <c r="AC1" s="146"/>
      <c r="AD1" s="130" t="s">
        <v>91</v>
      </c>
      <c r="AE1" s="131"/>
      <c r="AF1" s="131"/>
      <c r="AG1" s="131"/>
      <c r="AH1" s="131"/>
      <c r="AI1" s="132">
        <v>44330</v>
      </c>
      <c r="AJ1" s="132"/>
      <c r="AK1" s="133"/>
      <c r="AP1" s="5"/>
      <c r="AQ1" s="5"/>
      <c r="AR1" s="5"/>
      <c r="AS1" s="5"/>
      <c r="AT1" s="5"/>
      <c r="AU1" s="5"/>
      <c r="AV1" s="5"/>
      <c r="AW1" s="5"/>
    </row>
    <row r="2" ht="3" customHeight="1" thickBot="1" thickTop="1">
      <c r="A2" s="63"/>
    </row>
    <row r="3" spans="1:40" s="6" customFormat="1" ht="27.75" customHeight="1" thickBot="1">
      <c r="A3" s="82" t="s">
        <v>32</v>
      </c>
      <c r="B3" s="134"/>
      <c r="C3" s="135"/>
      <c r="D3" s="135"/>
      <c r="E3" s="135"/>
      <c r="F3" s="135"/>
      <c r="G3" s="135"/>
      <c r="H3" s="135"/>
      <c r="I3" s="135"/>
      <c r="J3" s="135"/>
      <c r="K3" s="135"/>
      <c r="L3" s="135"/>
      <c r="M3" s="135"/>
      <c r="N3" s="135"/>
      <c r="O3" s="135"/>
      <c r="P3" s="135"/>
      <c r="Q3" s="135"/>
      <c r="R3" s="135"/>
      <c r="S3" s="135"/>
      <c r="T3" s="135"/>
      <c r="U3" s="135"/>
      <c r="V3" s="135"/>
      <c r="W3" s="135"/>
      <c r="X3" s="136"/>
      <c r="Y3" s="137" t="s">
        <v>49</v>
      </c>
      <c r="Z3" s="138"/>
      <c r="AA3" s="138"/>
      <c r="AB3" s="139"/>
      <c r="AC3" s="140">
        <f>DATE(YEAR(AI1),MONTH(AI1)-1,1)</f>
        <v>44287</v>
      </c>
      <c r="AD3" s="141"/>
      <c r="AE3" s="141"/>
      <c r="AF3" s="141"/>
      <c r="AG3" s="141"/>
      <c r="AH3" s="123" t="s">
        <v>7</v>
      </c>
      <c r="AI3" s="142">
        <f>IF(MONTH(AC3)=2,DATE(YEAR(AC3),MONTH(AC3),28),IF(MONTH(AC3)=4,DATE(YEAR(AC3),MONTH(AC3),30),IF(MONTH(AC3)=6,DATE(YEAR(AC3),MONTH(AC3),30),IF(MONTH(AC3)=9,DATE(YEAR(AC3),MONTH(AC3),30),IF(MONTH(AC3)=11,DATE(YEAR(AC3),MONTH(AC3),30),DATE(YEAR(AC3),MONTH(AC3),31))))))</f>
        <v>44316</v>
      </c>
      <c r="AJ3" s="142"/>
      <c r="AK3" s="143"/>
      <c r="AN3" s="128" t="s">
        <v>119</v>
      </c>
    </row>
    <row r="4" spans="1:40" s="9" customFormat="1" ht="14.25" customHeight="1">
      <c r="A4" s="83" t="s">
        <v>33</v>
      </c>
      <c r="B4" s="147">
        <f>ASC(PHONETIC(B5))</f>
      </c>
      <c r="C4" s="148"/>
      <c r="D4" s="148"/>
      <c r="E4" s="148"/>
      <c r="F4" s="148"/>
      <c r="G4" s="148"/>
      <c r="H4" s="148"/>
      <c r="I4" s="148"/>
      <c r="J4" s="148"/>
      <c r="K4" s="148"/>
      <c r="L4" s="148"/>
      <c r="M4" s="148"/>
      <c r="N4" s="148"/>
      <c r="O4" s="149" t="s">
        <v>63</v>
      </c>
      <c r="P4" s="150"/>
      <c r="Q4" s="151"/>
      <c r="R4" s="147" t="s">
        <v>2</v>
      </c>
      <c r="S4" s="148"/>
      <c r="T4" s="148"/>
      <c r="U4" s="148"/>
      <c r="V4" s="148"/>
      <c r="W4" s="148"/>
      <c r="X4" s="158"/>
      <c r="Y4" s="159" t="s">
        <v>65</v>
      </c>
      <c r="Z4" s="160"/>
      <c r="AA4" s="160"/>
      <c r="AB4" s="160"/>
      <c r="AC4" s="160"/>
      <c r="AD4" s="160"/>
      <c r="AE4" s="160"/>
      <c r="AF4" s="160"/>
      <c r="AG4" s="160"/>
      <c r="AH4" s="160"/>
      <c r="AI4" s="160"/>
      <c r="AJ4" s="160"/>
      <c r="AK4" s="161"/>
      <c r="AN4" s="9" t="s">
        <v>120</v>
      </c>
    </row>
    <row r="5" spans="1:37" s="9" customFormat="1" ht="18.75" customHeight="1">
      <c r="A5" s="162" t="s">
        <v>34</v>
      </c>
      <c r="B5" s="164"/>
      <c r="C5" s="165"/>
      <c r="D5" s="165"/>
      <c r="E5" s="165"/>
      <c r="F5" s="165"/>
      <c r="G5" s="165"/>
      <c r="H5" s="165"/>
      <c r="I5" s="165"/>
      <c r="J5" s="165"/>
      <c r="K5" s="165"/>
      <c r="L5" s="165"/>
      <c r="M5" s="165"/>
      <c r="N5" s="166"/>
      <c r="O5" s="152"/>
      <c r="P5" s="153"/>
      <c r="Q5" s="154"/>
      <c r="R5" s="169"/>
      <c r="S5" s="170"/>
      <c r="T5" s="170"/>
      <c r="U5" s="170"/>
      <c r="V5" s="170"/>
      <c r="W5" s="170"/>
      <c r="X5" s="171"/>
      <c r="Y5" s="94" t="s">
        <v>57</v>
      </c>
      <c r="Z5" s="92" t="s">
        <v>58</v>
      </c>
      <c r="AA5" s="92" t="s">
        <v>59</v>
      </c>
      <c r="AB5" s="92" t="s">
        <v>60</v>
      </c>
      <c r="AC5" s="93" t="s">
        <v>61</v>
      </c>
      <c r="AD5" s="93" t="s">
        <v>62</v>
      </c>
      <c r="AE5" s="93" t="s">
        <v>43</v>
      </c>
      <c r="AF5" s="175" t="s">
        <v>64</v>
      </c>
      <c r="AG5" s="175"/>
      <c r="AH5" s="175"/>
      <c r="AI5" s="175"/>
      <c r="AJ5" s="175"/>
      <c r="AK5" s="176"/>
    </row>
    <row r="6" spans="1:37" s="9" customFormat="1" ht="14.25" customHeight="1">
      <c r="A6" s="163"/>
      <c r="B6" s="167"/>
      <c r="C6" s="156"/>
      <c r="D6" s="156"/>
      <c r="E6" s="156"/>
      <c r="F6" s="156"/>
      <c r="G6" s="156"/>
      <c r="H6" s="156"/>
      <c r="I6" s="156"/>
      <c r="J6" s="156"/>
      <c r="K6" s="156"/>
      <c r="L6" s="156"/>
      <c r="M6" s="156"/>
      <c r="N6" s="168"/>
      <c r="O6" s="155"/>
      <c r="P6" s="156"/>
      <c r="Q6" s="157"/>
      <c r="R6" s="172"/>
      <c r="S6" s="173"/>
      <c r="T6" s="173"/>
      <c r="U6" s="173"/>
      <c r="V6" s="173"/>
      <c r="W6" s="173"/>
      <c r="X6" s="174"/>
      <c r="Y6" s="84"/>
      <c r="Z6" s="85"/>
      <c r="AA6" s="85"/>
      <c r="AB6" s="85"/>
      <c r="AC6" s="86"/>
      <c r="AD6" s="86"/>
      <c r="AE6" s="86"/>
      <c r="AF6" s="177"/>
      <c r="AG6" s="177"/>
      <c r="AH6" s="177"/>
      <c r="AI6" s="177"/>
      <c r="AJ6" s="177"/>
      <c r="AK6" s="178"/>
    </row>
    <row r="7" spans="1:39" s="6" customFormat="1" ht="2.25" customHeight="1" thickBot="1">
      <c r="A7" s="87"/>
      <c r="B7" s="88"/>
      <c r="C7" s="89"/>
      <c r="D7" s="88"/>
      <c r="E7" s="88"/>
      <c r="F7" s="88"/>
      <c r="G7" s="89"/>
      <c r="H7" s="88"/>
      <c r="I7" s="88"/>
      <c r="J7" s="89"/>
      <c r="K7" s="89"/>
      <c r="L7" s="89"/>
      <c r="M7" s="89"/>
      <c r="N7" s="88"/>
      <c r="O7" s="90"/>
      <c r="P7" s="88"/>
      <c r="Q7" s="88"/>
      <c r="R7" s="88"/>
      <c r="S7" s="88"/>
      <c r="T7" s="88"/>
      <c r="U7" s="88"/>
      <c r="V7" s="88"/>
      <c r="W7" s="88"/>
      <c r="X7" s="88"/>
      <c r="Y7" s="88"/>
      <c r="Z7" s="88"/>
      <c r="AA7" s="88"/>
      <c r="AB7" s="88"/>
      <c r="AC7" s="88"/>
      <c r="AD7" s="90"/>
      <c r="AE7" s="88"/>
      <c r="AF7" s="88"/>
      <c r="AG7" s="88"/>
      <c r="AH7" s="88"/>
      <c r="AI7" s="88"/>
      <c r="AJ7" s="90"/>
      <c r="AK7" s="91"/>
      <c r="AL7" s="10"/>
      <c r="AM7" s="10"/>
    </row>
    <row r="8" spans="1:41" s="16" customFormat="1" ht="38.25" customHeight="1">
      <c r="A8" s="129" t="s">
        <v>48</v>
      </c>
      <c r="B8" s="179" t="s">
        <v>8</v>
      </c>
      <c r="C8" s="180"/>
      <c r="D8" s="181" t="s">
        <v>3</v>
      </c>
      <c r="E8" s="182"/>
      <c r="F8" s="182"/>
      <c r="G8" s="182"/>
      <c r="H8" s="182"/>
      <c r="I8" s="182"/>
      <c r="J8" s="183"/>
      <c r="K8" s="184" t="s">
        <v>9</v>
      </c>
      <c r="L8" s="182"/>
      <c r="M8" s="183"/>
      <c r="N8" s="185" t="s">
        <v>38</v>
      </c>
      <c r="O8" s="182"/>
      <c r="P8" s="183"/>
      <c r="Q8" s="186" t="s">
        <v>10</v>
      </c>
      <c r="R8" s="187"/>
      <c r="S8" s="188"/>
      <c r="T8" s="189" t="s">
        <v>26</v>
      </c>
      <c r="U8" s="190"/>
      <c r="V8" s="190"/>
      <c r="W8" s="191" t="s">
        <v>27</v>
      </c>
      <c r="X8" s="190"/>
      <c r="Y8" s="190"/>
      <c r="Z8" s="192" t="s">
        <v>29</v>
      </c>
      <c r="AA8" s="193"/>
      <c r="AB8" s="194"/>
      <c r="AC8" s="195" t="s">
        <v>28</v>
      </c>
      <c r="AD8" s="195"/>
      <c r="AE8" s="196"/>
      <c r="AF8" s="197" t="s">
        <v>11</v>
      </c>
      <c r="AG8" s="197"/>
      <c r="AH8" s="198"/>
      <c r="AI8" s="199" t="s">
        <v>30</v>
      </c>
      <c r="AJ8" s="200"/>
      <c r="AK8" s="201"/>
      <c r="AL8" s="15"/>
      <c r="AM8" s="15"/>
      <c r="AO8" s="15"/>
    </row>
    <row r="9" spans="1:41" s="17" customFormat="1" ht="19.5" customHeight="1">
      <c r="A9" s="124">
        <f>AC3</f>
        <v>44287</v>
      </c>
      <c r="B9" s="202"/>
      <c r="C9" s="203"/>
      <c r="D9" s="204"/>
      <c r="E9" s="205"/>
      <c r="F9" s="205"/>
      <c r="G9" s="115">
        <f aca="true" t="shared" si="0" ref="G9:G39">IF(D9="","","～")</f>
      </c>
      <c r="H9" s="205"/>
      <c r="I9" s="205"/>
      <c r="J9" s="206"/>
      <c r="K9" s="202"/>
      <c r="L9" s="207"/>
      <c r="M9" s="203"/>
      <c r="N9" s="208"/>
      <c r="O9" s="209"/>
      <c r="P9" s="210"/>
      <c r="Q9" s="211">
        <f>IF(D9="",0,(H9-D9)*1440/60-K9)</f>
        <v>0</v>
      </c>
      <c r="R9" s="212"/>
      <c r="S9" s="213"/>
      <c r="T9" s="214">
        <f>IF(Q9-7&lt;=0,0,Q9-7)</f>
        <v>0</v>
      </c>
      <c r="U9" s="215"/>
      <c r="V9" s="216"/>
      <c r="W9" s="217">
        <f aca="true" t="shared" si="1" ref="W9:W39">IF(B9=0,Q9-T9,IF(Q9-7+B9&lt;0,0,IF(Q9&lt;B9,0,IF(B9&gt;=7,0,IF(Q9&lt;7,Q9-B9,7-B9)))))</f>
        <v>0</v>
      </c>
      <c r="X9" s="218"/>
      <c r="Y9" s="219"/>
      <c r="Z9" s="220">
        <f>IF(H9="",0,IF(MAX(H9,"22:00")-"22:00"=0,0,(H9-"22:00")*1440/60))</f>
        <v>0</v>
      </c>
      <c r="AA9" s="215"/>
      <c r="AB9" s="221"/>
      <c r="AC9" s="222"/>
      <c r="AD9" s="223"/>
      <c r="AE9" s="224"/>
      <c r="AF9" s="217">
        <f aca="true" t="shared" si="2" ref="AF9:AF39">IF(N9="年休",B9,"")</f>
      </c>
      <c r="AG9" s="218"/>
      <c r="AH9" s="225"/>
      <c r="AI9" s="226"/>
      <c r="AJ9" s="227"/>
      <c r="AK9" s="228"/>
      <c r="AL9" s="15"/>
      <c r="AM9" s="15"/>
      <c r="AN9" s="17" t="s">
        <v>90</v>
      </c>
      <c r="AO9" s="64"/>
    </row>
    <row r="10" spans="1:41" s="17" customFormat="1" ht="19.5" customHeight="1">
      <c r="A10" s="125">
        <f aca="true" t="shared" si="3" ref="A10:A39">A9+1</f>
        <v>44288</v>
      </c>
      <c r="B10" s="229"/>
      <c r="C10" s="230"/>
      <c r="D10" s="231"/>
      <c r="E10" s="232"/>
      <c r="F10" s="232"/>
      <c r="G10" s="116">
        <f t="shared" si="0"/>
      </c>
      <c r="H10" s="232"/>
      <c r="I10" s="232"/>
      <c r="J10" s="233"/>
      <c r="K10" s="229"/>
      <c r="L10" s="234"/>
      <c r="M10" s="230"/>
      <c r="N10" s="235"/>
      <c r="O10" s="236"/>
      <c r="P10" s="237"/>
      <c r="Q10" s="211">
        <f>IF(D10="",0,(H10-D10)*1440/60-K10)</f>
        <v>0</v>
      </c>
      <c r="R10" s="212"/>
      <c r="S10" s="213"/>
      <c r="T10" s="214">
        <f aca="true" t="shared" si="4" ref="T10:T36">IF(Q10-7&lt;=0,0,Q10-7)</f>
        <v>0</v>
      </c>
      <c r="U10" s="215"/>
      <c r="V10" s="216"/>
      <c r="W10" s="220">
        <f t="shared" si="1"/>
        <v>0</v>
      </c>
      <c r="X10" s="215"/>
      <c r="Y10" s="216"/>
      <c r="Z10" s="220">
        <f aca="true" t="shared" si="5" ref="Z10:Z38">IF(H10="",0,IF(MAX(H10,"22:00")-"22:00"=0,0,(H10-"22:00")*1440/60))</f>
        <v>0</v>
      </c>
      <c r="AA10" s="215"/>
      <c r="AB10" s="221"/>
      <c r="AC10" s="238"/>
      <c r="AD10" s="239"/>
      <c r="AE10" s="240"/>
      <c r="AF10" s="220">
        <f t="shared" si="2"/>
      </c>
      <c r="AG10" s="215"/>
      <c r="AH10" s="221"/>
      <c r="AI10" s="241"/>
      <c r="AJ10" s="242"/>
      <c r="AK10" s="243"/>
      <c r="AL10" s="15"/>
      <c r="AM10" s="15"/>
      <c r="AN10" s="105" t="s">
        <v>25</v>
      </c>
      <c r="AO10" s="106" t="s">
        <v>24</v>
      </c>
    </row>
    <row r="11" spans="1:41" s="17" customFormat="1" ht="19.5" customHeight="1">
      <c r="A11" s="125">
        <f t="shared" si="3"/>
        <v>44289</v>
      </c>
      <c r="B11" s="229"/>
      <c r="C11" s="230"/>
      <c r="D11" s="231"/>
      <c r="E11" s="232"/>
      <c r="F11" s="232"/>
      <c r="G11" s="116">
        <f t="shared" si="0"/>
      </c>
      <c r="H11" s="232"/>
      <c r="I11" s="232"/>
      <c r="J11" s="233"/>
      <c r="K11" s="229"/>
      <c r="L11" s="234"/>
      <c r="M11" s="230"/>
      <c r="N11" s="235"/>
      <c r="O11" s="236"/>
      <c r="P11" s="237"/>
      <c r="Q11" s="211">
        <f>IF(D11="",0,(H11-D11)*1440/60-K11)</f>
        <v>0</v>
      </c>
      <c r="R11" s="212"/>
      <c r="S11" s="213"/>
      <c r="T11" s="214">
        <f t="shared" si="4"/>
        <v>0</v>
      </c>
      <c r="U11" s="215"/>
      <c r="V11" s="216"/>
      <c r="W11" s="220">
        <f t="shared" si="1"/>
        <v>0</v>
      </c>
      <c r="X11" s="215"/>
      <c r="Y11" s="216"/>
      <c r="Z11" s="220">
        <f t="shared" si="5"/>
        <v>0</v>
      </c>
      <c r="AA11" s="215"/>
      <c r="AB11" s="221"/>
      <c r="AC11" s="238"/>
      <c r="AD11" s="239"/>
      <c r="AE11" s="240"/>
      <c r="AF11" s="220">
        <f t="shared" si="2"/>
      </c>
      <c r="AG11" s="215"/>
      <c r="AH11" s="221"/>
      <c r="AI11" s="241"/>
      <c r="AJ11" s="242"/>
      <c r="AK11" s="243"/>
      <c r="AL11" s="15"/>
      <c r="AM11" s="15"/>
      <c r="AN11" s="100" t="s">
        <v>66</v>
      </c>
      <c r="AO11" s="101">
        <v>44315</v>
      </c>
    </row>
    <row r="12" spans="1:41" s="17" customFormat="1" ht="19.5" customHeight="1">
      <c r="A12" s="125">
        <f t="shared" si="3"/>
        <v>44290</v>
      </c>
      <c r="B12" s="229"/>
      <c r="C12" s="230"/>
      <c r="D12" s="231"/>
      <c r="E12" s="232"/>
      <c r="F12" s="232"/>
      <c r="G12" s="116">
        <f t="shared" si="0"/>
      </c>
      <c r="H12" s="232"/>
      <c r="I12" s="232"/>
      <c r="J12" s="233"/>
      <c r="K12" s="229"/>
      <c r="L12" s="234"/>
      <c r="M12" s="230"/>
      <c r="N12" s="244"/>
      <c r="O12" s="245"/>
      <c r="P12" s="246"/>
      <c r="Q12" s="211">
        <f aca="true" t="shared" si="6" ref="Q12:Q39">IF(D12="",0,(H12-D12)*1440/60-K12)</f>
        <v>0</v>
      </c>
      <c r="R12" s="212"/>
      <c r="S12" s="213"/>
      <c r="T12" s="214">
        <f t="shared" si="4"/>
        <v>0</v>
      </c>
      <c r="U12" s="215"/>
      <c r="V12" s="216"/>
      <c r="W12" s="220">
        <f t="shared" si="1"/>
        <v>0</v>
      </c>
      <c r="X12" s="215"/>
      <c r="Y12" s="216"/>
      <c r="Z12" s="220">
        <f t="shared" si="5"/>
        <v>0</v>
      </c>
      <c r="AA12" s="215"/>
      <c r="AB12" s="221"/>
      <c r="AC12" s="238"/>
      <c r="AD12" s="239"/>
      <c r="AE12" s="240"/>
      <c r="AF12" s="220">
        <f t="shared" si="2"/>
      </c>
      <c r="AG12" s="215"/>
      <c r="AH12" s="221"/>
      <c r="AI12" s="241"/>
      <c r="AJ12" s="242"/>
      <c r="AK12" s="243"/>
      <c r="AL12" s="15"/>
      <c r="AM12" s="15"/>
      <c r="AN12" s="99" t="s">
        <v>70</v>
      </c>
      <c r="AO12" s="101">
        <v>44319</v>
      </c>
    </row>
    <row r="13" spans="1:41" s="17" customFormat="1" ht="19.5" customHeight="1">
      <c r="A13" s="125">
        <f t="shared" si="3"/>
        <v>44291</v>
      </c>
      <c r="B13" s="229"/>
      <c r="C13" s="230"/>
      <c r="D13" s="231"/>
      <c r="E13" s="232"/>
      <c r="F13" s="232"/>
      <c r="G13" s="116">
        <f t="shared" si="0"/>
      </c>
      <c r="H13" s="232"/>
      <c r="I13" s="232"/>
      <c r="J13" s="233"/>
      <c r="K13" s="229"/>
      <c r="L13" s="234"/>
      <c r="M13" s="230"/>
      <c r="N13" s="235"/>
      <c r="O13" s="236"/>
      <c r="P13" s="237"/>
      <c r="Q13" s="211">
        <f t="shared" si="6"/>
        <v>0</v>
      </c>
      <c r="R13" s="212"/>
      <c r="S13" s="213"/>
      <c r="T13" s="214">
        <f t="shared" si="4"/>
        <v>0</v>
      </c>
      <c r="U13" s="215"/>
      <c r="V13" s="216"/>
      <c r="W13" s="220">
        <f t="shared" si="1"/>
        <v>0</v>
      </c>
      <c r="X13" s="215"/>
      <c r="Y13" s="216"/>
      <c r="Z13" s="220">
        <f t="shared" si="5"/>
        <v>0</v>
      </c>
      <c r="AA13" s="215"/>
      <c r="AB13" s="221"/>
      <c r="AC13" s="238"/>
      <c r="AD13" s="239"/>
      <c r="AE13" s="240"/>
      <c r="AF13" s="220">
        <f t="shared" si="2"/>
      </c>
      <c r="AG13" s="215"/>
      <c r="AH13" s="221"/>
      <c r="AI13" s="241"/>
      <c r="AJ13" s="242"/>
      <c r="AK13" s="243"/>
      <c r="AL13" s="15"/>
      <c r="AM13" s="15"/>
      <c r="AN13" s="99" t="s">
        <v>69</v>
      </c>
      <c r="AO13" s="101">
        <v>44320</v>
      </c>
    </row>
    <row r="14" spans="1:41" s="17" customFormat="1" ht="19.5" customHeight="1">
      <c r="A14" s="125">
        <f t="shared" si="3"/>
        <v>44292</v>
      </c>
      <c r="B14" s="229"/>
      <c r="C14" s="230"/>
      <c r="D14" s="231"/>
      <c r="E14" s="232"/>
      <c r="F14" s="232"/>
      <c r="G14" s="116">
        <f t="shared" si="0"/>
      </c>
      <c r="H14" s="232"/>
      <c r="I14" s="232"/>
      <c r="J14" s="233"/>
      <c r="K14" s="229"/>
      <c r="L14" s="234"/>
      <c r="M14" s="230"/>
      <c r="N14" s="235"/>
      <c r="O14" s="236"/>
      <c r="P14" s="237"/>
      <c r="Q14" s="211">
        <f t="shared" si="6"/>
        <v>0</v>
      </c>
      <c r="R14" s="212"/>
      <c r="S14" s="213"/>
      <c r="T14" s="214">
        <f t="shared" si="4"/>
        <v>0</v>
      </c>
      <c r="U14" s="215"/>
      <c r="V14" s="216"/>
      <c r="W14" s="220">
        <f t="shared" si="1"/>
        <v>0</v>
      </c>
      <c r="X14" s="215"/>
      <c r="Y14" s="216"/>
      <c r="Z14" s="220">
        <f t="shared" si="5"/>
        <v>0</v>
      </c>
      <c r="AA14" s="215"/>
      <c r="AB14" s="221"/>
      <c r="AC14" s="238"/>
      <c r="AD14" s="239"/>
      <c r="AE14" s="240"/>
      <c r="AF14" s="220">
        <f t="shared" si="2"/>
      </c>
      <c r="AG14" s="215"/>
      <c r="AH14" s="221"/>
      <c r="AI14" s="241"/>
      <c r="AJ14" s="242"/>
      <c r="AK14" s="243"/>
      <c r="AL14" s="15"/>
      <c r="AM14" s="15"/>
      <c r="AN14" s="99" t="s">
        <v>17</v>
      </c>
      <c r="AO14" s="101">
        <v>44321</v>
      </c>
    </row>
    <row r="15" spans="1:41" s="17" customFormat="1" ht="19.5" customHeight="1">
      <c r="A15" s="125">
        <f t="shared" si="3"/>
        <v>44293</v>
      </c>
      <c r="B15" s="229"/>
      <c r="C15" s="230"/>
      <c r="D15" s="231"/>
      <c r="E15" s="232"/>
      <c r="F15" s="232"/>
      <c r="G15" s="116">
        <f t="shared" si="0"/>
      </c>
      <c r="H15" s="232"/>
      <c r="I15" s="232"/>
      <c r="J15" s="233"/>
      <c r="K15" s="229"/>
      <c r="L15" s="234"/>
      <c r="M15" s="230"/>
      <c r="N15" s="235"/>
      <c r="O15" s="236"/>
      <c r="P15" s="237"/>
      <c r="Q15" s="211">
        <f t="shared" si="6"/>
        <v>0</v>
      </c>
      <c r="R15" s="212"/>
      <c r="S15" s="213"/>
      <c r="T15" s="214">
        <f t="shared" si="4"/>
        <v>0</v>
      </c>
      <c r="U15" s="215"/>
      <c r="V15" s="216"/>
      <c r="W15" s="220">
        <f t="shared" si="1"/>
        <v>0</v>
      </c>
      <c r="X15" s="215"/>
      <c r="Y15" s="216"/>
      <c r="Z15" s="220">
        <f t="shared" si="5"/>
        <v>0</v>
      </c>
      <c r="AA15" s="215"/>
      <c r="AB15" s="221"/>
      <c r="AC15" s="238"/>
      <c r="AD15" s="239"/>
      <c r="AE15" s="240"/>
      <c r="AF15" s="220">
        <f t="shared" si="2"/>
      </c>
      <c r="AG15" s="215"/>
      <c r="AH15" s="221"/>
      <c r="AI15" s="241"/>
      <c r="AJ15" s="242"/>
      <c r="AK15" s="243"/>
      <c r="AL15" s="15"/>
      <c r="AM15" s="15"/>
      <c r="AN15" s="99" t="s">
        <v>18</v>
      </c>
      <c r="AO15" s="101">
        <v>44399</v>
      </c>
    </row>
    <row r="16" spans="1:41" s="17" customFormat="1" ht="19.5" customHeight="1">
      <c r="A16" s="125">
        <f t="shared" si="3"/>
        <v>44294</v>
      </c>
      <c r="B16" s="229"/>
      <c r="C16" s="230"/>
      <c r="D16" s="231"/>
      <c r="E16" s="232"/>
      <c r="F16" s="232"/>
      <c r="G16" s="116">
        <f t="shared" si="0"/>
      </c>
      <c r="H16" s="232"/>
      <c r="I16" s="232"/>
      <c r="J16" s="233"/>
      <c r="K16" s="229"/>
      <c r="L16" s="234"/>
      <c r="M16" s="230"/>
      <c r="N16" s="235"/>
      <c r="O16" s="236"/>
      <c r="P16" s="237"/>
      <c r="Q16" s="211">
        <f t="shared" si="6"/>
        <v>0</v>
      </c>
      <c r="R16" s="212"/>
      <c r="S16" s="213"/>
      <c r="T16" s="214">
        <f t="shared" si="4"/>
        <v>0</v>
      </c>
      <c r="U16" s="215"/>
      <c r="V16" s="216"/>
      <c r="W16" s="220">
        <f t="shared" si="1"/>
        <v>0</v>
      </c>
      <c r="X16" s="215"/>
      <c r="Y16" s="216"/>
      <c r="Z16" s="220">
        <f t="shared" si="5"/>
        <v>0</v>
      </c>
      <c r="AA16" s="215"/>
      <c r="AB16" s="221"/>
      <c r="AC16" s="238"/>
      <c r="AD16" s="239"/>
      <c r="AE16" s="240"/>
      <c r="AF16" s="220">
        <f t="shared" si="2"/>
      </c>
      <c r="AG16" s="215"/>
      <c r="AH16" s="221"/>
      <c r="AI16" s="241"/>
      <c r="AJ16" s="242"/>
      <c r="AK16" s="243"/>
      <c r="AL16" s="15"/>
      <c r="AM16" s="15"/>
      <c r="AN16" s="99" t="s">
        <v>88</v>
      </c>
      <c r="AO16" s="101">
        <v>44400</v>
      </c>
    </row>
    <row r="17" spans="1:41" s="17" customFormat="1" ht="19.5" customHeight="1">
      <c r="A17" s="125">
        <f t="shared" si="3"/>
        <v>44295</v>
      </c>
      <c r="B17" s="229"/>
      <c r="C17" s="230"/>
      <c r="D17" s="231"/>
      <c r="E17" s="232"/>
      <c r="F17" s="232"/>
      <c r="G17" s="116">
        <f t="shared" si="0"/>
      </c>
      <c r="H17" s="232"/>
      <c r="I17" s="232"/>
      <c r="J17" s="233"/>
      <c r="K17" s="229"/>
      <c r="L17" s="234"/>
      <c r="M17" s="230"/>
      <c r="N17" s="235"/>
      <c r="O17" s="236"/>
      <c r="P17" s="237"/>
      <c r="Q17" s="211">
        <f t="shared" si="6"/>
        <v>0</v>
      </c>
      <c r="R17" s="212"/>
      <c r="S17" s="213"/>
      <c r="T17" s="214">
        <f t="shared" si="4"/>
        <v>0</v>
      </c>
      <c r="U17" s="215"/>
      <c r="V17" s="216"/>
      <c r="W17" s="220">
        <f t="shared" si="1"/>
        <v>0</v>
      </c>
      <c r="X17" s="215"/>
      <c r="Y17" s="216"/>
      <c r="Z17" s="220">
        <f t="shared" si="5"/>
        <v>0</v>
      </c>
      <c r="AA17" s="215"/>
      <c r="AB17" s="221"/>
      <c r="AC17" s="238"/>
      <c r="AD17" s="239"/>
      <c r="AE17" s="240"/>
      <c r="AF17" s="220">
        <f t="shared" si="2"/>
      </c>
      <c r="AG17" s="215"/>
      <c r="AH17" s="221"/>
      <c r="AI17" s="241"/>
      <c r="AJ17" s="242"/>
      <c r="AK17" s="243"/>
      <c r="AL17" s="15"/>
      <c r="AM17" s="15"/>
      <c r="AN17" s="99" t="s">
        <v>82</v>
      </c>
      <c r="AO17" s="101">
        <v>44416</v>
      </c>
    </row>
    <row r="18" spans="1:41" s="17" customFormat="1" ht="19.5" customHeight="1">
      <c r="A18" s="125">
        <f t="shared" si="3"/>
        <v>44296</v>
      </c>
      <c r="B18" s="229"/>
      <c r="C18" s="230"/>
      <c r="D18" s="231"/>
      <c r="E18" s="232"/>
      <c r="F18" s="232"/>
      <c r="G18" s="116">
        <f t="shared" si="0"/>
      </c>
      <c r="H18" s="232"/>
      <c r="I18" s="232"/>
      <c r="J18" s="233"/>
      <c r="K18" s="229"/>
      <c r="L18" s="234"/>
      <c r="M18" s="230"/>
      <c r="N18" s="235"/>
      <c r="O18" s="236"/>
      <c r="P18" s="237"/>
      <c r="Q18" s="211">
        <f t="shared" si="6"/>
        <v>0</v>
      </c>
      <c r="R18" s="212"/>
      <c r="S18" s="213"/>
      <c r="T18" s="214">
        <f t="shared" si="4"/>
        <v>0</v>
      </c>
      <c r="U18" s="215"/>
      <c r="V18" s="216"/>
      <c r="W18" s="220">
        <f t="shared" si="1"/>
        <v>0</v>
      </c>
      <c r="X18" s="215"/>
      <c r="Y18" s="216"/>
      <c r="Z18" s="220">
        <f t="shared" si="5"/>
        <v>0</v>
      </c>
      <c r="AA18" s="215"/>
      <c r="AB18" s="221"/>
      <c r="AC18" s="238"/>
      <c r="AD18" s="239"/>
      <c r="AE18" s="240"/>
      <c r="AF18" s="220">
        <f t="shared" si="2"/>
      </c>
      <c r="AG18" s="215"/>
      <c r="AH18" s="221"/>
      <c r="AI18" s="241"/>
      <c r="AJ18" s="242"/>
      <c r="AK18" s="243"/>
      <c r="AL18" s="15"/>
      <c r="AM18" s="15"/>
      <c r="AN18" s="99" t="s">
        <v>85</v>
      </c>
      <c r="AO18" s="101">
        <v>44417</v>
      </c>
    </row>
    <row r="19" spans="1:41" s="17" customFormat="1" ht="19.5" customHeight="1">
      <c r="A19" s="125">
        <f t="shared" si="3"/>
        <v>44297</v>
      </c>
      <c r="B19" s="229"/>
      <c r="C19" s="230"/>
      <c r="D19" s="231"/>
      <c r="E19" s="232"/>
      <c r="F19" s="232"/>
      <c r="G19" s="116">
        <f t="shared" si="0"/>
      </c>
      <c r="H19" s="232"/>
      <c r="I19" s="232"/>
      <c r="J19" s="233"/>
      <c r="K19" s="229"/>
      <c r="L19" s="234"/>
      <c r="M19" s="230"/>
      <c r="N19" s="235"/>
      <c r="O19" s="236"/>
      <c r="P19" s="237"/>
      <c r="Q19" s="211">
        <f t="shared" si="6"/>
        <v>0</v>
      </c>
      <c r="R19" s="212"/>
      <c r="S19" s="213"/>
      <c r="T19" s="214">
        <f t="shared" si="4"/>
        <v>0</v>
      </c>
      <c r="U19" s="215"/>
      <c r="V19" s="216"/>
      <c r="W19" s="220">
        <f t="shared" si="1"/>
        <v>0</v>
      </c>
      <c r="X19" s="215"/>
      <c r="Y19" s="216"/>
      <c r="Z19" s="220">
        <f t="shared" si="5"/>
        <v>0</v>
      </c>
      <c r="AA19" s="215"/>
      <c r="AB19" s="221"/>
      <c r="AC19" s="238"/>
      <c r="AD19" s="239"/>
      <c r="AE19" s="240"/>
      <c r="AF19" s="220">
        <f t="shared" si="2"/>
      </c>
      <c r="AG19" s="215"/>
      <c r="AH19" s="221"/>
      <c r="AI19" s="241"/>
      <c r="AJ19" s="242"/>
      <c r="AK19" s="243"/>
      <c r="AL19" s="15"/>
      <c r="AM19" s="15"/>
      <c r="AN19" s="99" t="s">
        <v>19</v>
      </c>
      <c r="AO19" s="101">
        <v>44459</v>
      </c>
    </row>
    <row r="20" spans="1:41" s="17" customFormat="1" ht="19.5" customHeight="1">
      <c r="A20" s="125">
        <f t="shared" si="3"/>
        <v>44298</v>
      </c>
      <c r="B20" s="229"/>
      <c r="C20" s="230"/>
      <c r="D20" s="231"/>
      <c r="E20" s="232"/>
      <c r="F20" s="232"/>
      <c r="G20" s="116">
        <f t="shared" si="0"/>
      </c>
      <c r="H20" s="232"/>
      <c r="I20" s="232"/>
      <c r="J20" s="233"/>
      <c r="K20" s="229"/>
      <c r="L20" s="234"/>
      <c r="M20" s="230"/>
      <c r="N20" s="235"/>
      <c r="O20" s="236"/>
      <c r="P20" s="237"/>
      <c r="Q20" s="211">
        <f t="shared" si="6"/>
        <v>0</v>
      </c>
      <c r="R20" s="212"/>
      <c r="S20" s="213"/>
      <c r="T20" s="214">
        <f t="shared" si="4"/>
        <v>0</v>
      </c>
      <c r="U20" s="215"/>
      <c r="V20" s="216"/>
      <c r="W20" s="220">
        <f t="shared" si="1"/>
        <v>0</v>
      </c>
      <c r="X20" s="215"/>
      <c r="Y20" s="216"/>
      <c r="Z20" s="220">
        <f t="shared" si="5"/>
        <v>0</v>
      </c>
      <c r="AA20" s="215"/>
      <c r="AB20" s="221"/>
      <c r="AC20" s="238"/>
      <c r="AD20" s="239"/>
      <c r="AE20" s="240"/>
      <c r="AF20" s="220">
        <f t="shared" si="2"/>
      </c>
      <c r="AG20" s="215"/>
      <c r="AH20" s="221"/>
      <c r="AI20" s="241"/>
      <c r="AJ20" s="242"/>
      <c r="AK20" s="243"/>
      <c r="AL20" s="15"/>
      <c r="AM20" s="15"/>
      <c r="AN20" s="100" t="s">
        <v>67</v>
      </c>
      <c r="AO20" s="101">
        <v>44462</v>
      </c>
    </row>
    <row r="21" spans="1:41" s="17" customFormat="1" ht="19.5" customHeight="1">
      <c r="A21" s="125">
        <f t="shared" si="3"/>
        <v>44299</v>
      </c>
      <c r="B21" s="229"/>
      <c r="C21" s="230"/>
      <c r="D21" s="231"/>
      <c r="E21" s="232"/>
      <c r="F21" s="232"/>
      <c r="G21" s="116">
        <f t="shared" si="0"/>
      </c>
      <c r="H21" s="232"/>
      <c r="I21" s="232"/>
      <c r="J21" s="233"/>
      <c r="K21" s="229"/>
      <c r="L21" s="234"/>
      <c r="M21" s="230"/>
      <c r="N21" s="235"/>
      <c r="O21" s="236"/>
      <c r="P21" s="237"/>
      <c r="Q21" s="211">
        <f t="shared" si="6"/>
        <v>0</v>
      </c>
      <c r="R21" s="212"/>
      <c r="S21" s="213"/>
      <c r="T21" s="214">
        <f t="shared" si="4"/>
        <v>0</v>
      </c>
      <c r="U21" s="215"/>
      <c r="V21" s="216"/>
      <c r="W21" s="220">
        <f t="shared" si="1"/>
        <v>0</v>
      </c>
      <c r="X21" s="215"/>
      <c r="Y21" s="216"/>
      <c r="Z21" s="220">
        <f t="shared" si="5"/>
        <v>0</v>
      </c>
      <c r="AA21" s="215"/>
      <c r="AB21" s="221"/>
      <c r="AC21" s="238"/>
      <c r="AD21" s="239"/>
      <c r="AE21" s="240"/>
      <c r="AF21" s="220">
        <f t="shared" si="2"/>
      </c>
      <c r="AG21" s="215"/>
      <c r="AH21" s="221"/>
      <c r="AI21" s="247"/>
      <c r="AJ21" s="248"/>
      <c r="AK21" s="249"/>
      <c r="AL21" s="15"/>
      <c r="AM21" s="15"/>
      <c r="AN21" s="99" t="s">
        <v>20</v>
      </c>
      <c r="AO21" s="101">
        <v>44503</v>
      </c>
    </row>
    <row r="22" spans="1:41" s="17" customFormat="1" ht="19.5" customHeight="1">
      <c r="A22" s="125">
        <f t="shared" si="3"/>
        <v>44300</v>
      </c>
      <c r="B22" s="229"/>
      <c r="C22" s="230"/>
      <c r="D22" s="231"/>
      <c r="E22" s="232"/>
      <c r="F22" s="232"/>
      <c r="G22" s="116">
        <f t="shared" si="0"/>
      </c>
      <c r="H22" s="232"/>
      <c r="I22" s="232"/>
      <c r="J22" s="233"/>
      <c r="K22" s="229"/>
      <c r="L22" s="234"/>
      <c r="M22" s="230"/>
      <c r="N22" s="235"/>
      <c r="O22" s="236"/>
      <c r="P22" s="237"/>
      <c r="Q22" s="211">
        <f t="shared" si="6"/>
        <v>0</v>
      </c>
      <c r="R22" s="212"/>
      <c r="S22" s="213"/>
      <c r="T22" s="214">
        <f t="shared" si="4"/>
        <v>0</v>
      </c>
      <c r="U22" s="215"/>
      <c r="V22" s="216"/>
      <c r="W22" s="220">
        <f t="shared" si="1"/>
        <v>0</v>
      </c>
      <c r="X22" s="215"/>
      <c r="Y22" s="216"/>
      <c r="Z22" s="220">
        <f t="shared" si="5"/>
        <v>0</v>
      </c>
      <c r="AA22" s="215"/>
      <c r="AB22" s="221"/>
      <c r="AC22" s="238"/>
      <c r="AD22" s="239"/>
      <c r="AE22" s="240"/>
      <c r="AF22" s="220">
        <f t="shared" si="2"/>
      </c>
      <c r="AG22" s="215"/>
      <c r="AH22" s="221"/>
      <c r="AI22" s="241"/>
      <c r="AJ22" s="242"/>
      <c r="AK22" s="243"/>
      <c r="AL22" s="15"/>
      <c r="AM22" s="15"/>
      <c r="AN22" s="99" t="s">
        <v>44</v>
      </c>
      <c r="AO22" s="101">
        <v>44516</v>
      </c>
    </row>
    <row r="23" spans="1:41" s="17" customFormat="1" ht="19.5" customHeight="1">
      <c r="A23" s="125">
        <f t="shared" si="3"/>
        <v>44301</v>
      </c>
      <c r="B23" s="229"/>
      <c r="C23" s="230"/>
      <c r="D23" s="231"/>
      <c r="E23" s="232"/>
      <c r="F23" s="232"/>
      <c r="G23" s="116">
        <f t="shared" si="0"/>
      </c>
      <c r="H23" s="232"/>
      <c r="I23" s="232"/>
      <c r="J23" s="233"/>
      <c r="K23" s="229"/>
      <c r="L23" s="234"/>
      <c r="M23" s="230"/>
      <c r="N23" s="235"/>
      <c r="O23" s="236"/>
      <c r="P23" s="237"/>
      <c r="Q23" s="211">
        <f t="shared" si="6"/>
        <v>0</v>
      </c>
      <c r="R23" s="212"/>
      <c r="S23" s="213"/>
      <c r="T23" s="214">
        <f t="shared" si="4"/>
        <v>0</v>
      </c>
      <c r="U23" s="215"/>
      <c r="V23" s="216"/>
      <c r="W23" s="220">
        <f t="shared" si="1"/>
        <v>0</v>
      </c>
      <c r="X23" s="215"/>
      <c r="Y23" s="216"/>
      <c r="Z23" s="220">
        <f t="shared" si="5"/>
        <v>0</v>
      </c>
      <c r="AA23" s="215"/>
      <c r="AB23" s="221"/>
      <c r="AC23" s="238"/>
      <c r="AD23" s="239"/>
      <c r="AE23" s="240"/>
      <c r="AF23" s="220">
        <f t="shared" si="2"/>
      </c>
      <c r="AG23" s="215"/>
      <c r="AH23" s="221"/>
      <c r="AI23" s="241"/>
      <c r="AJ23" s="242"/>
      <c r="AK23" s="243"/>
      <c r="AL23" s="15"/>
      <c r="AM23" s="15"/>
      <c r="AN23" s="99" t="s">
        <v>21</v>
      </c>
      <c r="AO23" s="101">
        <v>44523</v>
      </c>
    </row>
    <row r="24" spans="1:41" s="17" customFormat="1" ht="19.5" customHeight="1">
      <c r="A24" s="125">
        <f t="shared" si="3"/>
        <v>44302</v>
      </c>
      <c r="B24" s="229"/>
      <c r="C24" s="230"/>
      <c r="D24" s="231"/>
      <c r="E24" s="232"/>
      <c r="F24" s="232"/>
      <c r="G24" s="116">
        <f t="shared" si="0"/>
      </c>
      <c r="H24" s="232"/>
      <c r="I24" s="232"/>
      <c r="J24" s="233"/>
      <c r="K24" s="229"/>
      <c r="L24" s="234"/>
      <c r="M24" s="230"/>
      <c r="N24" s="235"/>
      <c r="O24" s="236"/>
      <c r="P24" s="237"/>
      <c r="Q24" s="211">
        <f t="shared" si="6"/>
        <v>0</v>
      </c>
      <c r="R24" s="212"/>
      <c r="S24" s="213"/>
      <c r="T24" s="214">
        <f t="shared" si="4"/>
        <v>0</v>
      </c>
      <c r="U24" s="215"/>
      <c r="V24" s="216"/>
      <c r="W24" s="220">
        <f t="shared" si="1"/>
        <v>0</v>
      </c>
      <c r="X24" s="215"/>
      <c r="Y24" s="216"/>
      <c r="Z24" s="220">
        <f t="shared" si="5"/>
        <v>0</v>
      </c>
      <c r="AA24" s="215"/>
      <c r="AB24" s="221"/>
      <c r="AC24" s="238"/>
      <c r="AD24" s="239"/>
      <c r="AE24" s="240"/>
      <c r="AF24" s="220">
        <f t="shared" si="2"/>
      </c>
      <c r="AG24" s="215"/>
      <c r="AH24" s="221"/>
      <c r="AI24" s="241"/>
      <c r="AJ24" s="242"/>
      <c r="AK24" s="243"/>
      <c r="AL24" s="15"/>
      <c r="AM24" s="15"/>
      <c r="AN24" s="99" t="s">
        <v>89</v>
      </c>
      <c r="AO24" s="101">
        <v>44555</v>
      </c>
    </row>
    <row r="25" spans="1:41" s="17" customFormat="1" ht="19.5" customHeight="1">
      <c r="A25" s="125">
        <f t="shared" si="3"/>
        <v>44303</v>
      </c>
      <c r="B25" s="229"/>
      <c r="C25" s="230"/>
      <c r="D25" s="231"/>
      <c r="E25" s="232"/>
      <c r="F25" s="232"/>
      <c r="G25" s="116">
        <f t="shared" si="0"/>
      </c>
      <c r="H25" s="232"/>
      <c r="I25" s="232"/>
      <c r="J25" s="233"/>
      <c r="K25" s="229"/>
      <c r="L25" s="234"/>
      <c r="M25" s="230"/>
      <c r="N25" s="235"/>
      <c r="O25" s="236"/>
      <c r="P25" s="237"/>
      <c r="Q25" s="211">
        <f t="shared" si="6"/>
        <v>0</v>
      </c>
      <c r="R25" s="212"/>
      <c r="S25" s="213"/>
      <c r="T25" s="214">
        <f t="shared" si="4"/>
        <v>0</v>
      </c>
      <c r="U25" s="215"/>
      <c r="V25" s="216"/>
      <c r="W25" s="220">
        <f t="shared" si="1"/>
        <v>0</v>
      </c>
      <c r="X25" s="215"/>
      <c r="Y25" s="216"/>
      <c r="Z25" s="220">
        <f t="shared" si="5"/>
        <v>0</v>
      </c>
      <c r="AA25" s="215"/>
      <c r="AB25" s="221"/>
      <c r="AC25" s="238"/>
      <c r="AD25" s="239"/>
      <c r="AE25" s="240"/>
      <c r="AF25" s="220">
        <f t="shared" si="2"/>
      </c>
      <c r="AG25" s="215"/>
      <c r="AH25" s="221"/>
      <c r="AI25" s="241"/>
      <c r="AJ25" s="242"/>
      <c r="AK25" s="243"/>
      <c r="AL25" s="15"/>
      <c r="AM25" s="15"/>
      <c r="AN25" s="102" t="s">
        <v>74</v>
      </c>
      <c r="AO25" s="101">
        <v>44562</v>
      </c>
    </row>
    <row r="26" spans="1:41" s="17" customFormat="1" ht="19.5" customHeight="1">
      <c r="A26" s="125">
        <f t="shared" si="3"/>
        <v>44304</v>
      </c>
      <c r="B26" s="229"/>
      <c r="C26" s="230"/>
      <c r="D26" s="231"/>
      <c r="E26" s="232"/>
      <c r="F26" s="232"/>
      <c r="G26" s="116">
        <f t="shared" si="0"/>
      </c>
      <c r="H26" s="232"/>
      <c r="I26" s="232"/>
      <c r="J26" s="233"/>
      <c r="K26" s="229"/>
      <c r="L26" s="234"/>
      <c r="M26" s="230"/>
      <c r="N26" s="235"/>
      <c r="O26" s="236"/>
      <c r="P26" s="237"/>
      <c r="Q26" s="211">
        <f t="shared" si="6"/>
        <v>0</v>
      </c>
      <c r="R26" s="212"/>
      <c r="S26" s="213"/>
      <c r="T26" s="214">
        <f t="shared" si="4"/>
        <v>0</v>
      </c>
      <c r="U26" s="215"/>
      <c r="V26" s="216"/>
      <c r="W26" s="220">
        <f t="shared" si="1"/>
        <v>0</v>
      </c>
      <c r="X26" s="215"/>
      <c r="Y26" s="216"/>
      <c r="Z26" s="220">
        <f t="shared" si="5"/>
        <v>0</v>
      </c>
      <c r="AA26" s="215"/>
      <c r="AB26" s="221"/>
      <c r="AC26" s="238"/>
      <c r="AD26" s="239"/>
      <c r="AE26" s="240"/>
      <c r="AF26" s="220">
        <f t="shared" si="2"/>
      </c>
      <c r="AG26" s="215"/>
      <c r="AH26" s="221"/>
      <c r="AI26" s="241"/>
      <c r="AJ26" s="242"/>
      <c r="AK26" s="243"/>
      <c r="AL26" s="15"/>
      <c r="AM26" s="15"/>
      <c r="AN26" s="99" t="s">
        <v>22</v>
      </c>
      <c r="AO26" s="101">
        <v>44571</v>
      </c>
    </row>
    <row r="27" spans="1:41" s="17" customFormat="1" ht="19.5" customHeight="1">
      <c r="A27" s="125">
        <f t="shared" si="3"/>
        <v>44305</v>
      </c>
      <c r="B27" s="229"/>
      <c r="C27" s="230"/>
      <c r="D27" s="231"/>
      <c r="E27" s="232"/>
      <c r="F27" s="232"/>
      <c r="G27" s="116">
        <f t="shared" si="0"/>
      </c>
      <c r="H27" s="232"/>
      <c r="I27" s="232"/>
      <c r="J27" s="233"/>
      <c r="K27" s="229"/>
      <c r="L27" s="234"/>
      <c r="M27" s="230"/>
      <c r="N27" s="235"/>
      <c r="O27" s="236"/>
      <c r="P27" s="237"/>
      <c r="Q27" s="211">
        <f t="shared" si="6"/>
        <v>0</v>
      </c>
      <c r="R27" s="212"/>
      <c r="S27" s="213"/>
      <c r="T27" s="214">
        <f t="shared" si="4"/>
        <v>0</v>
      </c>
      <c r="U27" s="215"/>
      <c r="V27" s="216"/>
      <c r="W27" s="220">
        <f t="shared" si="1"/>
        <v>0</v>
      </c>
      <c r="X27" s="215"/>
      <c r="Y27" s="216"/>
      <c r="Z27" s="220">
        <f t="shared" si="5"/>
        <v>0</v>
      </c>
      <c r="AA27" s="215"/>
      <c r="AB27" s="221"/>
      <c r="AC27" s="238"/>
      <c r="AD27" s="239"/>
      <c r="AE27" s="240"/>
      <c r="AF27" s="220">
        <f t="shared" si="2"/>
      </c>
      <c r="AG27" s="215"/>
      <c r="AH27" s="221"/>
      <c r="AI27" s="241"/>
      <c r="AJ27" s="242"/>
      <c r="AK27" s="243"/>
      <c r="AL27" s="15"/>
      <c r="AM27" s="15"/>
      <c r="AN27" s="99" t="s">
        <v>73</v>
      </c>
      <c r="AO27" s="101">
        <v>44603</v>
      </c>
    </row>
    <row r="28" spans="1:41" s="17" customFormat="1" ht="19.5" customHeight="1">
      <c r="A28" s="125">
        <f t="shared" si="3"/>
        <v>44306</v>
      </c>
      <c r="B28" s="229"/>
      <c r="C28" s="230"/>
      <c r="D28" s="231"/>
      <c r="E28" s="232"/>
      <c r="F28" s="232"/>
      <c r="G28" s="116">
        <f t="shared" si="0"/>
      </c>
      <c r="H28" s="232"/>
      <c r="I28" s="232"/>
      <c r="J28" s="233"/>
      <c r="K28" s="229"/>
      <c r="L28" s="234"/>
      <c r="M28" s="230"/>
      <c r="N28" s="235"/>
      <c r="O28" s="236"/>
      <c r="P28" s="237"/>
      <c r="Q28" s="211">
        <f t="shared" si="6"/>
        <v>0</v>
      </c>
      <c r="R28" s="212"/>
      <c r="S28" s="213"/>
      <c r="T28" s="214">
        <f t="shared" si="4"/>
        <v>0</v>
      </c>
      <c r="U28" s="215"/>
      <c r="V28" s="216"/>
      <c r="W28" s="220">
        <f t="shared" si="1"/>
        <v>0</v>
      </c>
      <c r="X28" s="215"/>
      <c r="Y28" s="216"/>
      <c r="Z28" s="220">
        <f t="shared" si="5"/>
        <v>0</v>
      </c>
      <c r="AA28" s="215"/>
      <c r="AB28" s="221"/>
      <c r="AC28" s="238"/>
      <c r="AD28" s="239"/>
      <c r="AE28" s="240"/>
      <c r="AF28" s="220">
        <f t="shared" si="2"/>
      </c>
      <c r="AG28" s="215"/>
      <c r="AH28" s="221"/>
      <c r="AI28" s="241"/>
      <c r="AJ28" s="242"/>
      <c r="AK28" s="243"/>
      <c r="AL28" s="15"/>
      <c r="AM28" s="15"/>
      <c r="AN28" s="99" t="s">
        <v>68</v>
      </c>
      <c r="AO28" s="101">
        <v>44615</v>
      </c>
    </row>
    <row r="29" spans="1:41" s="17" customFormat="1" ht="19.5" customHeight="1">
      <c r="A29" s="125">
        <f t="shared" si="3"/>
        <v>44307</v>
      </c>
      <c r="B29" s="229"/>
      <c r="C29" s="230"/>
      <c r="D29" s="231"/>
      <c r="E29" s="232"/>
      <c r="F29" s="232"/>
      <c r="G29" s="116">
        <f t="shared" si="0"/>
      </c>
      <c r="H29" s="232"/>
      <c r="I29" s="232"/>
      <c r="J29" s="233"/>
      <c r="K29" s="229"/>
      <c r="L29" s="234"/>
      <c r="M29" s="230"/>
      <c r="N29" s="235"/>
      <c r="O29" s="236"/>
      <c r="P29" s="237"/>
      <c r="Q29" s="211">
        <f t="shared" si="6"/>
        <v>0</v>
      </c>
      <c r="R29" s="212"/>
      <c r="S29" s="213"/>
      <c r="T29" s="214">
        <f t="shared" si="4"/>
        <v>0</v>
      </c>
      <c r="U29" s="215"/>
      <c r="V29" s="216"/>
      <c r="W29" s="220">
        <f t="shared" si="1"/>
        <v>0</v>
      </c>
      <c r="X29" s="215"/>
      <c r="Y29" s="216"/>
      <c r="Z29" s="220">
        <f t="shared" si="5"/>
        <v>0</v>
      </c>
      <c r="AA29" s="215"/>
      <c r="AB29" s="221"/>
      <c r="AC29" s="238"/>
      <c r="AD29" s="239"/>
      <c r="AE29" s="240"/>
      <c r="AF29" s="220">
        <f t="shared" si="2"/>
      </c>
      <c r="AG29" s="215"/>
      <c r="AH29" s="221"/>
      <c r="AI29" s="241"/>
      <c r="AJ29" s="242"/>
      <c r="AK29" s="243"/>
      <c r="AL29" s="15"/>
      <c r="AM29" s="15"/>
      <c r="AN29" s="99" t="s">
        <v>23</v>
      </c>
      <c r="AO29" s="101">
        <v>44641</v>
      </c>
    </row>
    <row r="30" spans="1:41" s="17" customFormat="1" ht="19.5" customHeight="1">
      <c r="A30" s="125">
        <f t="shared" si="3"/>
        <v>44308</v>
      </c>
      <c r="B30" s="229"/>
      <c r="C30" s="230"/>
      <c r="D30" s="231"/>
      <c r="E30" s="232"/>
      <c r="F30" s="232"/>
      <c r="G30" s="116">
        <f t="shared" si="0"/>
      </c>
      <c r="H30" s="232"/>
      <c r="I30" s="232"/>
      <c r="J30" s="233"/>
      <c r="K30" s="229"/>
      <c r="L30" s="234"/>
      <c r="M30" s="230"/>
      <c r="N30" s="235"/>
      <c r="O30" s="236"/>
      <c r="P30" s="237"/>
      <c r="Q30" s="211">
        <f t="shared" si="6"/>
        <v>0</v>
      </c>
      <c r="R30" s="212"/>
      <c r="S30" s="213"/>
      <c r="T30" s="214">
        <f t="shared" si="4"/>
        <v>0</v>
      </c>
      <c r="U30" s="215"/>
      <c r="V30" s="216"/>
      <c r="W30" s="220">
        <f t="shared" si="1"/>
        <v>0</v>
      </c>
      <c r="X30" s="215"/>
      <c r="Y30" s="216"/>
      <c r="Z30" s="220">
        <f t="shared" si="5"/>
        <v>0</v>
      </c>
      <c r="AA30" s="215"/>
      <c r="AB30" s="221"/>
      <c r="AC30" s="238"/>
      <c r="AD30" s="239"/>
      <c r="AE30" s="240"/>
      <c r="AF30" s="220">
        <f t="shared" si="2"/>
      </c>
      <c r="AG30" s="215"/>
      <c r="AH30" s="221"/>
      <c r="AI30" s="241"/>
      <c r="AJ30" s="242"/>
      <c r="AK30" s="243"/>
      <c r="AL30" s="15"/>
      <c r="AM30" s="15"/>
      <c r="AO30" s="35"/>
    </row>
    <row r="31" spans="1:41" s="17" customFormat="1" ht="19.5" customHeight="1">
      <c r="A31" s="125">
        <f t="shared" si="3"/>
        <v>44309</v>
      </c>
      <c r="B31" s="229"/>
      <c r="C31" s="230"/>
      <c r="D31" s="231"/>
      <c r="E31" s="232"/>
      <c r="F31" s="232"/>
      <c r="G31" s="116">
        <f t="shared" si="0"/>
      </c>
      <c r="H31" s="232"/>
      <c r="I31" s="232"/>
      <c r="J31" s="233"/>
      <c r="K31" s="229"/>
      <c r="L31" s="234"/>
      <c r="M31" s="230"/>
      <c r="N31" s="235"/>
      <c r="O31" s="236"/>
      <c r="P31" s="237"/>
      <c r="Q31" s="211">
        <f t="shared" si="6"/>
        <v>0</v>
      </c>
      <c r="R31" s="212"/>
      <c r="S31" s="213"/>
      <c r="T31" s="214">
        <f t="shared" si="4"/>
        <v>0</v>
      </c>
      <c r="U31" s="215"/>
      <c r="V31" s="216"/>
      <c r="W31" s="220">
        <f t="shared" si="1"/>
        <v>0</v>
      </c>
      <c r="X31" s="215"/>
      <c r="Y31" s="216"/>
      <c r="Z31" s="220">
        <f t="shared" si="5"/>
        <v>0</v>
      </c>
      <c r="AA31" s="215"/>
      <c r="AB31" s="221"/>
      <c r="AC31" s="238"/>
      <c r="AD31" s="239"/>
      <c r="AE31" s="240"/>
      <c r="AF31" s="220">
        <f t="shared" si="2"/>
      </c>
      <c r="AG31" s="215"/>
      <c r="AH31" s="221"/>
      <c r="AI31" s="241"/>
      <c r="AJ31" s="242"/>
      <c r="AK31" s="243"/>
      <c r="AL31" s="15"/>
      <c r="AM31" s="15"/>
      <c r="AO31" s="35"/>
    </row>
    <row r="32" spans="1:41" s="17" customFormat="1" ht="19.5" customHeight="1">
      <c r="A32" s="125">
        <f t="shared" si="3"/>
        <v>44310</v>
      </c>
      <c r="B32" s="229"/>
      <c r="C32" s="230"/>
      <c r="D32" s="231"/>
      <c r="E32" s="232"/>
      <c r="F32" s="232"/>
      <c r="G32" s="116">
        <f t="shared" si="0"/>
      </c>
      <c r="H32" s="232"/>
      <c r="I32" s="232"/>
      <c r="J32" s="233"/>
      <c r="K32" s="229"/>
      <c r="L32" s="234"/>
      <c r="M32" s="230"/>
      <c r="N32" s="235"/>
      <c r="O32" s="236"/>
      <c r="P32" s="237"/>
      <c r="Q32" s="211">
        <f t="shared" si="6"/>
        <v>0</v>
      </c>
      <c r="R32" s="212"/>
      <c r="S32" s="213"/>
      <c r="T32" s="214">
        <f t="shared" si="4"/>
        <v>0</v>
      </c>
      <c r="U32" s="215"/>
      <c r="V32" s="216"/>
      <c r="W32" s="220">
        <f t="shared" si="1"/>
        <v>0</v>
      </c>
      <c r="X32" s="215"/>
      <c r="Y32" s="216"/>
      <c r="Z32" s="220">
        <f t="shared" si="5"/>
        <v>0</v>
      </c>
      <c r="AA32" s="215"/>
      <c r="AB32" s="221"/>
      <c r="AC32" s="238"/>
      <c r="AD32" s="239"/>
      <c r="AE32" s="240"/>
      <c r="AF32" s="220">
        <f t="shared" si="2"/>
      </c>
      <c r="AG32" s="215"/>
      <c r="AH32" s="221"/>
      <c r="AI32" s="241"/>
      <c r="AJ32" s="242"/>
      <c r="AK32" s="243"/>
      <c r="AL32" s="15"/>
      <c r="AM32" s="15"/>
      <c r="AO32" s="35"/>
    </row>
    <row r="33" spans="1:41" s="17" customFormat="1" ht="19.5" customHeight="1">
      <c r="A33" s="125">
        <f t="shared" si="3"/>
        <v>44311</v>
      </c>
      <c r="B33" s="229"/>
      <c r="C33" s="230"/>
      <c r="D33" s="231"/>
      <c r="E33" s="232"/>
      <c r="F33" s="232"/>
      <c r="G33" s="116">
        <f t="shared" si="0"/>
      </c>
      <c r="H33" s="232"/>
      <c r="I33" s="232"/>
      <c r="J33" s="233"/>
      <c r="K33" s="229"/>
      <c r="L33" s="234"/>
      <c r="M33" s="230"/>
      <c r="N33" s="235"/>
      <c r="O33" s="236"/>
      <c r="P33" s="237"/>
      <c r="Q33" s="211">
        <f t="shared" si="6"/>
        <v>0</v>
      </c>
      <c r="R33" s="212"/>
      <c r="S33" s="213"/>
      <c r="T33" s="214">
        <f t="shared" si="4"/>
        <v>0</v>
      </c>
      <c r="U33" s="215"/>
      <c r="V33" s="216"/>
      <c r="W33" s="220">
        <f t="shared" si="1"/>
        <v>0</v>
      </c>
      <c r="X33" s="215"/>
      <c r="Y33" s="216"/>
      <c r="Z33" s="220">
        <f t="shared" si="5"/>
        <v>0</v>
      </c>
      <c r="AA33" s="215"/>
      <c r="AB33" s="221"/>
      <c r="AC33" s="238"/>
      <c r="AD33" s="239"/>
      <c r="AE33" s="240"/>
      <c r="AF33" s="220">
        <f t="shared" si="2"/>
      </c>
      <c r="AG33" s="215"/>
      <c r="AH33" s="221"/>
      <c r="AI33" s="241"/>
      <c r="AJ33" s="242"/>
      <c r="AK33" s="243"/>
      <c r="AL33" s="15"/>
      <c r="AM33" s="15"/>
      <c r="AO33" s="35"/>
    </row>
    <row r="34" spans="1:41" s="17" customFormat="1" ht="19.5" customHeight="1">
      <c r="A34" s="125">
        <f t="shared" si="3"/>
        <v>44312</v>
      </c>
      <c r="B34" s="229"/>
      <c r="C34" s="230"/>
      <c r="D34" s="231"/>
      <c r="E34" s="232"/>
      <c r="F34" s="232"/>
      <c r="G34" s="116">
        <f t="shared" si="0"/>
      </c>
      <c r="H34" s="232"/>
      <c r="I34" s="232"/>
      <c r="J34" s="233"/>
      <c r="K34" s="229"/>
      <c r="L34" s="234"/>
      <c r="M34" s="230"/>
      <c r="N34" s="244"/>
      <c r="O34" s="245"/>
      <c r="P34" s="246"/>
      <c r="Q34" s="211">
        <f t="shared" si="6"/>
        <v>0</v>
      </c>
      <c r="R34" s="212"/>
      <c r="S34" s="213"/>
      <c r="T34" s="214">
        <f t="shared" si="4"/>
        <v>0</v>
      </c>
      <c r="U34" s="215"/>
      <c r="V34" s="216"/>
      <c r="W34" s="220">
        <f t="shared" si="1"/>
        <v>0</v>
      </c>
      <c r="X34" s="215"/>
      <c r="Y34" s="216"/>
      <c r="Z34" s="220">
        <f t="shared" si="5"/>
        <v>0</v>
      </c>
      <c r="AA34" s="215"/>
      <c r="AB34" s="221"/>
      <c r="AC34" s="238"/>
      <c r="AD34" s="239"/>
      <c r="AE34" s="240"/>
      <c r="AF34" s="220">
        <f t="shared" si="2"/>
      </c>
      <c r="AG34" s="215"/>
      <c r="AH34" s="221"/>
      <c r="AI34" s="241"/>
      <c r="AJ34" s="242"/>
      <c r="AK34" s="243"/>
      <c r="AL34" s="15"/>
      <c r="AM34" s="15"/>
      <c r="AO34" s="35"/>
    </row>
    <row r="35" spans="1:41" s="17" customFormat="1" ht="19.5" customHeight="1">
      <c r="A35" s="125">
        <f t="shared" si="3"/>
        <v>44313</v>
      </c>
      <c r="B35" s="229"/>
      <c r="C35" s="230"/>
      <c r="D35" s="231"/>
      <c r="E35" s="232"/>
      <c r="F35" s="232"/>
      <c r="G35" s="116">
        <f t="shared" si="0"/>
      </c>
      <c r="H35" s="232"/>
      <c r="I35" s="232"/>
      <c r="J35" s="233"/>
      <c r="K35" s="229"/>
      <c r="L35" s="234"/>
      <c r="M35" s="230"/>
      <c r="N35" s="235"/>
      <c r="O35" s="236"/>
      <c r="P35" s="237"/>
      <c r="Q35" s="211">
        <f t="shared" si="6"/>
        <v>0</v>
      </c>
      <c r="R35" s="212"/>
      <c r="S35" s="213"/>
      <c r="T35" s="214">
        <f t="shared" si="4"/>
        <v>0</v>
      </c>
      <c r="U35" s="215"/>
      <c r="V35" s="216"/>
      <c r="W35" s="220">
        <f t="shared" si="1"/>
        <v>0</v>
      </c>
      <c r="X35" s="215"/>
      <c r="Y35" s="216"/>
      <c r="Z35" s="220">
        <f t="shared" si="5"/>
        <v>0</v>
      </c>
      <c r="AA35" s="215"/>
      <c r="AB35" s="221"/>
      <c r="AC35" s="238"/>
      <c r="AD35" s="239"/>
      <c r="AE35" s="240"/>
      <c r="AF35" s="220">
        <f t="shared" si="2"/>
      </c>
      <c r="AG35" s="215"/>
      <c r="AH35" s="221"/>
      <c r="AI35" s="241"/>
      <c r="AJ35" s="242"/>
      <c r="AK35" s="243"/>
      <c r="AL35" s="15"/>
      <c r="AM35" s="15"/>
      <c r="AO35" s="35"/>
    </row>
    <row r="36" spans="1:41" s="17" customFormat="1" ht="19.5" customHeight="1">
      <c r="A36" s="125">
        <f t="shared" si="3"/>
        <v>44314</v>
      </c>
      <c r="B36" s="229"/>
      <c r="C36" s="230"/>
      <c r="D36" s="231"/>
      <c r="E36" s="232"/>
      <c r="F36" s="232"/>
      <c r="G36" s="116">
        <f t="shared" si="0"/>
      </c>
      <c r="H36" s="232"/>
      <c r="I36" s="232"/>
      <c r="J36" s="233"/>
      <c r="K36" s="229"/>
      <c r="L36" s="234"/>
      <c r="M36" s="230"/>
      <c r="N36" s="244"/>
      <c r="O36" s="236"/>
      <c r="P36" s="237"/>
      <c r="Q36" s="211">
        <f t="shared" si="6"/>
        <v>0</v>
      </c>
      <c r="R36" s="212"/>
      <c r="S36" s="213"/>
      <c r="T36" s="214">
        <f t="shared" si="4"/>
        <v>0</v>
      </c>
      <c r="U36" s="215"/>
      <c r="V36" s="216"/>
      <c r="W36" s="220">
        <f t="shared" si="1"/>
        <v>0</v>
      </c>
      <c r="X36" s="215"/>
      <c r="Y36" s="216"/>
      <c r="Z36" s="220">
        <f t="shared" si="5"/>
        <v>0</v>
      </c>
      <c r="AA36" s="215"/>
      <c r="AB36" s="221"/>
      <c r="AC36" s="238"/>
      <c r="AD36" s="239"/>
      <c r="AE36" s="240"/>
      <c r="AF36" s="220">
        <f t="shared" si="2"/>
      </c>
      <c r="AG36" s="215"/>
      <c r="AH36" s="221"/>
      <c r="AI36" s="241"/>
      <c r="AJ36" s="242"/>
      <c r="AK36" s="243"/>
      <c r="AL36" s="15"/>
      <c r="AM36" s="15"/>
      <c r="AO36" s="35"/>
    </row>
    <row r="37" spans="1:41" s="17" customFormat="1" ht="19.5" customHeight="1">
      <c r="A37" s="126">
        <f t="shared" si="3"/>
        <v>44315</v>
      </c>
      <c r="B37" s="229"/>
      <c r="C37" s="230"/>
      <c r="D37" s="231"/>
      <c r="E37" s="232"/>
      <c r="F37" s="232"/>
      <c r="G37" s="117">
        <f t="shared" si="0"/>
      </c>
      <c r="H37" s="232"/>
      <c r="I37" s="232"/>
      <c r="J37" s="233"/>
      <c r="K37" s="229"/>
      <c r="L37" s="234"/>
      <c r="M37" s="230"/>
      <c r="N37" s="250"/>
      <c r="O37" s="251"/>
      <c r="P37" s="252"/>
      <c r="Q37" s="211">
        <f t="shared" si="6"/>
        <v>0</v>
      </c>
      <c r="R37" s="212"/>
      <c r="S37" s="213"/>
      <c r="T37" s="214">
        <f>IF(Q37-7&lt;=0,0,Q37-7)</f>
        <v>0</v>
      </c>
      <c r="U37" s="215"/>
      <c r="V37" s="216"/>
      <c r="W37" s="253">
        <f t="shared" si="1"/>
        <v>0</v>
      </c>
      <c r="X37" s="254"/>
      <c r="Y37" s="255"/>
      <c r="Z37" s="253">
        <f t="shared" si="5"/>
        <v>0</v>
      </c>
      <c r="AA37" s="254"/>
      <c r="AB37" s="256"/>
      <c r="AC37" s="238"/>
      <c r="AD37" s="239"/>
      <c r="AE37" s="240"/>
      <c r="AF37" s="220">
        <f t="shared" si="2"/>
      </c>
      <c r="AG37" s="215"/>
      <c r="AH37" s="221"/>
      <c r="AI37" s="241"/>
      <c r="AJ37" s="242"/>
      <c r="AK37" s="243"/>
      <c r="AL37" s="15"/>
      <c r="AM37" s="15"/>
      <c r="AO37" s="35"/>
    </row>
    <row r="38" spans="1:41" s="17" customFormat="1" ht="19.5" customHeight="1">
      <c r="A38" s="126">
        <f t="shared" si="3"/>
        <v>44316</v>
      </c>
      <c r="B38" s="229"/>
      <c r="C38" s="230"/>
      <c r="D38" s="231"/>
      <c r="E38" s="232"/>
      <c r="F38" s="232"/>
      <c r="G38" s="117">
        <f t="shared" si="0"/>
      </c>
      <c r="H38" s="232"/>
      <c r="I38" s="232"/>
      <c r="J38" s="233"/>
      <c r="K38" s="229"/>
      <c r="L38" s="234"/>
      <c r="M38" s="230"/>
      <c r="N38" s="250"/>
      <c r="O38" s="251"/>
      <c r="P38" s="252"/>
      <c r="Q38" s="211">
        <f t="shared" si="6"/>
        <v>0</v>
      </c>
      <c r="R38" s="212"/>
      <c r="S38" s="213"/>
      <c r="T38" s="214">
        <f>IF(Q38-7&lt;=0,0,Q38-7)</f>
        <v>0</v>
      </c>
      <c r="U38" s="215"/>
      <c r="V38" s="216"/>
      <c r="W38" s="220">
        <f t="shared" si="1"/>
        <v>0</v>
      </c>
      <c r="X38" s="215"/>
      <c r="Y38" s="216"/>
      <c r="Z38" s="220">
        <f t="shared" si="5"/>
        <v>0</v>
      </c>
      <c r="AA38" s="215"/>
      <c r="AB38" s="221"/>
      <c r="AC38" s="238"/>
      <c r="AD38" s="239"/>
      <c r="AE38" s="240"/>
      <c r="AF38" s="220">
        <f t="shared" si="2"/>
      </c>
      <c r="AG38" s="215"/>
      <c r="AH38" s="221"/>
      <c r="AI38" s="241"/>
      <c r="AJ38" s="242"/>
      <c r="AK38" s="243"/>
      <c r="AL38" s="15"/>
      <c r="AM38" s="15"/>
      <c r="AN38" s="7"/>
      <c r="AO38" s="35"/>
    </row>
    <row r="39" spans="1:41" s="17" customFormat="1" ht="19.5" customHeight="1" thickBot="1">
      <c r="A39" s="127">
        <f t="shared" si="3"/>
        <v>44317</v>
      </c>
      <c r="B39" s="229"/>
      <c r="C39" s="230"/>
      <c r="D39" s="231"/>
      <c r="E39" s="232"/>
      <c r="F39" s="232"/>
      <c r="G39" s="117">
        <f t="shared" si="0"/>
      </c>
      <c r="H39" s="232"/>
      <c r="I39" s="232"/>
      <c r="J39" s="233"/>
      <c r="K39" s="229"/>
      <c r="L39" s="234"/>
      <c r="M39" s="230"/>
      <c r="N39" s="250"/>
      <c r="O39" s="251"/>
      <c r="P39" s="252"/>
      <c r="Q39" s="211">
        <f t="shared" si="6"/>
        <v>0</v>
      </c>
      <c r="R39" s="212"/>
      <c r="S39" s="213"/>
      <c r="T39" s="257">
        <f>IF(Q39-7&lt;=0,0,Q39-7)</f>
        <v>0</v>
      </c>
      <c r="U39" s="258"/>
      <c r="V39" s="259"/>
      <c r="W39" s="261">
        <f t="shared" si="1"/>
        <v>0</v>
      </c>
      <c r="X39" s="258"/>
      <c r="Y39" s="259"/>
      <c r="Z39" s="261">
        <f>IF(H39="",0,IF(MAX(H39,"22:00")-"22:00"=0,0,(H39-"22:00")*1440/60))</f>
        <v>0</v>
      </c>
      <c r="AA39" s="258"/>
      <c r="AB39" s="262"/>
      <c r="AC39" s="263"/>
      <c r="AD39" s="264"/>
      <c r="AE39" s="265"/>
      <c r="AF39" s="282">
        <f t="shared" si="2"/>
      </c>
      <c r="AG39" s="283"/>
      <c r="AH39" s="284"/>
      <c r="AI39" s="266"/>
      <c r="AJ39" s="267"/>
      <c r="AK39" s="268"/>
      <c r="AL39" s="15"/>
      <c r="AM39" s="15"/>
      <c r="AN39" s="7"/>
      <c r="AO39" s="35"/>
    </row>
    <row r="40" spans="1:38" ht="40.5" customHeight="1" thickBot="1" thickTop="1">
      <c r="A40" s="70"/>
      <c r="B40" s="71" t="s">
        <v>4</v>
      </c>
      <c r="C40" s="71"/>
      <c r="D40" s="72"/>
      <c r="E40" s="73"/>
      <c r="F40" s="74"/>
      <c r="G40" s="71"/>
      <c r="H40" s="71"/>
      <c r="I40" s="71"/>
      <c r="J40" s="75"/>
      <c r="K40" s="74"/>
      <c r="L40" s="74"/>
      <c r="M40" s="74"/>
      <c r="N40" s="74"/>
      <c r="O40" s="74"/>
      <c r="P40" s="74"/>
      <c r="Q40" s="269">
        <f>SUM(Q9:S39)</f>
        <v>0</v>
      </c>
      <c r="R40" s="270"/>
      <c r="S40" s="286"/>
      <c r="T40" s="269">
        <f>SUM(T9:V39)</f>
        <v>0</v>
      </c>
      <c r="U40" s="270"/>
      <c r="V40" s="271"/>
      <c r="W40" s="272">
        <f>SUM(W9:Y39)</f>
        <v>0</v>
      </c>
      <c r="X40" s="270"/>
      <c r="Y40" s="271"/>
      <c r="Z40" s="273">
        <f>SUM(Z9:AB39)</f>
        <v>0</v>
      </c>
      <c r="AA40" s="273"/>
      <c r="AB40" s="274"/>
      <c r="AC40" s="273">
        <f>SUM(AC9:AE39)</f>
        <v>0</v>
      </c>
      <c r="AD40" s="273"/>
      <c r="AE40" s="274"/>
      <c r="AF40" s="273">
        <f>SUM(AF9:AH39)</f>
        <v>0</v>
      </c>
      <c r="AG40" s="273"/>
      <c r="AH40" s="274"/>
      <c r="AI40" s="279"/>
      <c r="AJ40" s="280"/>
      <c r="AK40" s="281"/>
      <c r="AL40" s="18"/>
    </row>
    <row r="41" spans="1:37" ht="9.75" customHeight="1">
      <c r="A41" s="29"/>
      <c r="N41" s="8"/>
      <c r="O41" s="8"/>
      <c r="P41" s="8"/>
      <c r="Q41" s="260" t="s">
        <v>10</v>
      </c>
      <c r="R41" s="260"/>
      <c r="S41" s="260"/>
      <c r="T41" s="260" t="s">
        <v>12</v>
      </c>
      <c r="U41" s="260"/>
      <c r="V41" s="260"/>
      <c r="W41" s="260" t="s">
        <v>13</v>
      </c>
      <c r="X41" s="260"/>
      <c r="Y41" s="260"/>
      <c r="Z41" s="260" t="s">
        <v>56</v>
      </c>
      <c r="AA41" s="260"/>
      <c r="AB41" s="260"/>
      <c r="AC41" s="285" t="s">
        <v>55</v>
      </c>
      <c r="AD41" s="285"/>
      <c r="AE41" s="285"/>
      <c r="AF41" s="260" t="s">
        <v>11</v>
      </c>
      <c r="AG41" s="260"/>
      <c r="AH41" s="260"/>
      <c r="AI41" s="98"/>
      <c r="AJ41" s="98"/>
      <c r="AK41" s="98"/>
    </row>
    <row r="42" spans="1:41" ht="12.75" customHeight="1">
      <c r="A42" s="76" t="s">
        <v>5</v>
      </c>
      <c r="B42" s="77"/>
      <c r="C42" s="77"/>
      <c r="D42" s="78"/>
      <c r="E42" s="77"/>
      <c r="F42" s="77"/>
      <c r="G42" s="79"/>
      <c r="H42" s="8"/>
      <c r="I42" s="76" t="s">
        <v>14</v>
      </c>
      <c r="J42" s="77"/>
      <c r="K42" s="77"/>
      <c r="L42" s="77"/>
      <c r="M42" s="77"/>
      <c r="N42" s="77"/>
      <c r="O42" s="77"/>
      <c r="P42" s="77"/>
      <c r="Q42" s="77"/>
      <c r="R42" s="77"/>
      <c r="S42" s="77"/>
      <c r="T42" s="80"/>
      <c r="W42" s="291" t="s">
        <v>15</v>
      </c>
      <c r="X42" s="292"/>
      <c r="Y42" s="292"/>
      <c r="Z42" s="292"/>
      <c r="AA42" s="293">
        <f>COUNTIF(N9:N39,"年休")</f>
        <v>0</v>
      </c>
      <c r="AB42" s="293"/>
      <c r="AC42" s="294"/>
      <c r="AD42" s="34"/>
      <c r="AE42" s="34"/>
      <c r="AH42" s="295" t="s">
        <v>31</v>
      </c>
      <c r="AI42" s="296"/>
      <c r="AJ42" s="296"/>
      <c r="AK42" s="297"/>
      <c r="AO42" s="7"/>
    </row>
    <row r="43" spans="1:41" ht="12.75" customHeight="1">
      <c r="A43" s="47"/>
      <c r="B43" s="31"/>
      <c r="C43" s="30"/>
      <c r="D43" s="32"/>
      <c r="E43" s="30"/>
      <c r="F43" s="31"/>
      <c r="G43" s="48"/>
      <c r="H43" s="8"/>
      <c r="I43" s="31"/>
      <c r="J43" s="30"/>
      <c r="K43" s="31"/>
      <c r="L43" s="30"/>
      <c r="M43" s="31"/>
      <c r="N43" s="30"/>
      <c r="O43" s="31"/>
      <c r="P43" s="30"/>
      <c r="Q43" s="31"/>
      <c r="R43" s="30"/>
      <c r="S43" s="31"/>
      <c r="T43" s="30"/>
      <c r="W43" s="301" t="s">
        <v>16</v>
      </c>
      <c r="X43" s="302"/>
      <c r="Y43" s="302"/>
      <c r="Z43" s="302"/>
      <c r="AA43" s="303">
        <f>COUNTIF(N9:N39,"欠勤")</f>
        <v>0</v>
      </c>
      <c r="AB43" s="303"/>
      <c r="AC43" s="304"/>
      <c r="AD43" s="34"/>
      <c r="AE43" s="34"/>
      <c r="AH43" s="298"/>
      <c r="AI43" s="299"/>
      <c r="AJ43" s="299"/>
      <c r="AK43" s="300"/>
      <c r="AL43" s="18"/>
      <c r="AM43" s="18"/>
      <c r="AO43" s="7"/>
    </row>
    <row r="44" spans="1:41" ht="12.75" customHeight="1">
      <c r="A44" s="49"/>
      <c r="B44" s="25"/>
      <c r="C44" s="24"/>
      <c r="D44" s="26"/>
      <c r="E44" s="24"/>
      <c r="F44" s="25"/>
      <c r="G44" s="50"/>
      <c r="H44" s="8"/>
      <c r="I44" s="25"/>
      <c r="J44" s="24"/>
      <c r="K44" s="25"/>
      <c r="L44" s="24"/>
      <c r="M44" s="25"/>
      <c r="N44" s="24"/>
      <c r="O44" s="25"/>
      <c r="P44" s="24"/>
      <c r="Q44" s="25"/>
      <c r="R44" s="24"/>
      <c r="S44" s="25"/>
      <c r="T44" s="24"/>
      <c r="W44" s="305" t="s">
        <v>35</v>
      </c>
      <c r="X44" s="306"/>
      <c r="Y44" s="306"/>
      <c r="Z44" s="307"/>
      <c r="AA44" s="303">
        <f>COUNTIF(N9:P39,"特休")</f>
        <v>0</v>
      </c>
      <c r="AB44" s="303"/>
      <c r="AC44" s="304"/>
      <c r="AD44" s="18"/>
      <c r="AE44" s="18"/>
      <c r="AH44" s="308">
        <f>COUNTA(D9:D39)</f>
        <v>0</v>
      </c>
      <c r="AI44" s="309"/>
      <c r="AJ44" s="275" t="s">
        <v>87</v>
      </c>
      <c r="AK44" s="276"/>
      <c r="AL44" s="18"/>
      <c r="AM44" s="18"/>
      <c r="AO44" s="7"/>
    </row>
    <row r="45" spans="1:41" ht="12.75" customHeight="1">
      <c r="A45" s="51"/>
      <c r="B45" s="27"/>
      <c r="C45" s="28"/>
      <c r="D45" s="52"/>
      <c r="E45" s="28"/>
      <c r="F45" s="27"/>
      <c r="G45" s="53"/>
      <c r="H45" s="8"/>
      <c r="I45" s="27"/>
      <c r="J45" s="28"/>
      <c r="K45" s="27"/>
      <c r="L45" s="28"/>
      <c r="M45" s="27"/>
      <c r="N45" s="28"/>
      <c r="O45" s="27"/>
      <c r="P45" s="28"/>
      <c r="Q45" s="27"/>
      <c r="R45" s="28"/>
      <c r="S45" s="27"/>
      <c r="T45" s="28"/>
      <c r="W45" s="287" t="s">
        <v>86</v>
      </c>
      <c r="X45" s="288"/>
      <c r="Y45" s="288"/>
      <c r="Z45" s="288"/>
      <c r="AA45" s="289">
        <f>COUNTIF(N9:P39,"看護")+COUNTIF(N9:P39,"介護")</f>
        <v>0</v>
      </c>
      <c r="AB45" s="289"/>
      <c r="AC45" s="290"/>
      <c r="AD45" s="18"/>
      <c r="AE45" s="18"/>
      <c r="AH45" s="310"/>
      <c r="AI45" s="311"/>
      <c r="AJ45" s="277"/>
      <c r="AK45" s="278"/>
      <c r="AL45" s="18"/>
      <c r="AM45" s="18"/>
      <c r="AO45" s="7"/>
    </row>
    <row r="46" ht="14.25"/>
  </sheetData>
  <sheetProtection sheet="1" selectLockedCells="1"/>
  <mergeCells count="422">
    <mergeCell ref="W45:Z45"/>
    <mergeCell ref="AA45:AC45"/>
    <mergeCell ref="W42:Z42"/>
    <mergeCell ref="AA42:AC42"/>
    <mergeCell ref="AH42:AK43"/>
    <mergeCell ref="W43:Z43"/>
    <mergeCell ref="AA43:AC43"/>
    <mergeCell ref="W44:Z44"/>
    <mergeCell ref="AA44:AC44"/>
    <mergeCell ref="AH44:AI45"/>
    <mergeCell ref="AJ44:AK45"/>
    <mergeCell ref="AI40:AK40"/>
    <mergeCell ref="Q39:S39"/>
    <mergeCell ref="AF39:AH39"/>
    <mergeCell ref="Q41:S41"/>
    <mergeCell ref="T41:V41"/>
    <mergeCell ref="W41:Y41"/>
    <mergeCell ref="Z41:AB41"/>
    <mergeCell ref="AC41:AE41"/>
    <mergeCell ref="Q40:S40"/>
    <mergeCell ref="T40:V40"/>
    <mergeCell ref="W40:Y40"/>
    <mergeCell ref="Z40:AB40"/>
    <mergeCell ref="AC40:AE40"/>
    <mergeCell ref="AF40:AH40"/>
    <mergeCell ref="W38:Y38"/>
    <mergeCell ref="Z38:AB38"/>
    <mergeCell ref="AC38:AE38"/>
    <mergeCell ref="AF38:AH38"/>
    <mergeCell ref="AF41:AH41"/>
    <mergeCell ref="AI38:AK38"/>
    <mergeCell ref="W39:Y39"/>
    <mergeCell ref="Z39:AB39"/>
    <mergeCell ref="AC39:AE39"/>
    <mergeCell ref="AI39:AK39"/>
    <mergeCell ref="B39:C39"/>
    <mergeCell ref="D39:F39"/>
    <mergeCell ref="H39:J39"/>
    <mergeCell ref="K39:M39"/>
    <mergeCell ref="N39:P39"/>
    <mergeCell ref="T39:V39"/>
    <mergeCell ref="AC37:AE37"/>
    <mergeCell ref="AF37:AH37"/>
    <mergeCell ref="AI37:AK37"/>
    <mergeCell ref="B38:C38"/>
    <mergeCell ref="D38:F38"/>
    <mergeCell ref="H38:J38"/>
    <mergeCell ref="K38:M38"/>
    <mergeCell ref="N38:P38"/>
    <mergeCell ref="Q38:S38"/>
    <mergeCell ref="T38:V38"/>
    <mergeCell ref="AI36:AK36"/>
    <mergeCell ref="B37:C37"/>
    <mergeCell ref="D37:F37"/>
    <mergeCell ref="H37:J37"/>
    <mergeCell ref="K37:M37"/>
    <mergeCell ref="N37:P37"/>
    <mergeCell ref="Q37:S37"/>
    <mergeCell ref="T37:V37"/>
    <mergeCell ref="W37:Y37"/>
    <mergeCell ref="Z37:AB37"/>
    <mergeCell ref="Q36:S36"/>
    <mergeCell ref="T36:V36"/>
    <mergeCell ref="W36:Y36"/>
    <mergeCell ref="Z36:AB36"/>
    <mergeCell ref="AC36:AE36"/>
    <mergeCell ref="AF36:AH36"/>
    <mergeCell ref="W35:Y35"/>
    <mergeCell ref="Z35:AB35"/>
    <mergeCell ref="AC35:AE35"/>
    <mergeCell ref="AF35:AH35"/>
    <mergeCell ref="AI35:AK35"/>
    <mergeCell ref="B36:C36"/>
    <mergeCell ref="D36:F36"/>
    <mergeCell ref="H36:J36"/>
    <mergeCell ref="K36:M36"/>
    <mergeCell ref="N36:P36"/>
    <mergeCell ref="AC34:AE34"/>
    <mergeCell ref="AF34:AH34"/>
    <mergeCell ref="AI34:AK34"/>
    <mergeCell ref="B35:C35"/>
    <mergeCell ref="D35:F35"/>
    <mergeCell ref="H35:J35"/>
    <mergeCell ref="K35:M35"/>
    <mergeCell ref="N35:P35"/>
    <mergeCell ref="Q35:S35"/>
    <mergeCell ref="T35:V35"/>
    <mergeCell ref="AI33:AK33"/>
    <mergeCell ref="B34:C34"/>
    <mergeCell ref="D34:F34"/>
    <mergeCell ref="H34:J34"/>
    <mergeCell ref="K34:M34"/>
    <mergeCell ref="N34:P34"/>
    <mergeCell ref="Q34:S34"/>
    <mergeCell ref="T34:V34"/>
    <mergeCell ref="W34:Y34"/>
    <mergeCell ref="Z34:AB34"/>
    <mergeCell ref="Q33:S33"/>
    <mergeCell ref="T33:V33"/>
    <mergeCell ref="W33:Y33"/>
    <mergeCell ref="Z33:AB33"/>
    <mergeCell ref="AC33:AE33"/>
    <mergeCell ref="AF33:AH33"/>
    <mergeCell ref="W32:Y32"/>
    <mergeCell ref="Z32:AB32"/>
    <mergeCell ref="AC32:AE32"/>
    <mergeCell ref="AF32:AH32"/>
    <mergeCell ref="AI32:AK32"/>
    <mergeCell ref="B33:C33"/>
    <mergeCell ref="D33:F33"/>
    <mergeCell ref="H33:J33"/>
    <mergeCell ref="K33:M33"/>
    <mergeCell ref="N33:P33"/>
    <mergeCell ref="AC31:AE31"/>
    <mergeCell ref="AF31:AH31"/>
    <mergeCell ref="AI31:AK31"/>
    <mergeCell ref="B32:C32"/>
    <mergeCell ref="D32:F32"/>
    <mergeCell ref="H32:J32"/>
    <mergeCell ref="K32:M32"/>
    <mergeCell ref="N32:P32"/>
    <mergeCell ref="Q32:S32"/>
    <mergeCell ref="T32:V32"/>
    <mergeCell ref="AI30:AK30"/>
    <mergeCell ref="B31:C31"/>
    <mergeCell ref="D31:F31"/>
    <mergeCell ref="H31:J31"/>
    <mergeCell ref="K31:M31"/>
    <mergeCell ref="N31:P31"/>
    <mergeCell ref="Q31:S31"/>
    <mergeCell ref="T31:V31"/>
    <mergeCell ref="W31:Y31"/>
    <mergeCell ref="Z31:AB31"/>
    <mergeCell ref="Q30:S30"/>
    <mergeCell ref="T30:V30"/>
    <mergeCell ref="W30:Y30"/>
    <mergeCell ref="Z30:AB30"/>
    <mergeCell ref="AC30:AE30"/>
    <mergeCell ref="AF30:AH30"/>
    <mergeCell ref="W29:Y29"/>
    <mergeCell ref="Z29:AB29"/>
    <mergeCell ref="AC29:AE29"/>
    <mergeCell ref="AF29:AH29"/>
    <mergeCell ref="AI29:AK29"/>
    <mergeCell ref="B30:C30"/>
    <mergeCell ref="D30:F30"/>
    <mergeCell ref="H30:J30"/>
    <mergeCell ref="K30:M30"/>
    <mergeCell ref="N30:P30"/>
    <mergeCell ref="AC28:AE28"/>
    <mergeCell ref="AF28:AH28"/>
    <mergeCell ref="AI28:AK28"/>
    <mergeCell ref="B29:C29"/>
    <mergeCell ref="D29:F29"/>
    <mergeCell ref="H29:J29"/>
    <mergeCell ref="K29:M29"/>
    <mergeCell ref="N29:P29"/>
    <mergeCell ref="Q29:S29"/>
    <mergeCell ref="T29:V29"/>
    <mergeCell ref="AI27:AK27"/>
    <mergeCell ref="B28:C28"/>
    <mergeCell ref="D28:F28"/>
    <mergeCell ref="H28:J28"/>
    <mergeCell ref="K28:M28"/>
    <mergeCell ref="N28:P28"/>
    <mergeCell ref="Q28:S28"/>
    <mergeCell ref="T28:V28"/>
    <mergeCell ref="W28:Y28"/>
    <mergeCell ref="Z28:AB28"/>
    <mergeCell ref="Q27:S27"/>
    <mergeCell ref="T27:V27"/>
    <mergeCell ref="W27:Y27"/>
    <mergeCell ref="Z27:AB27"/>
    <mergeCell ref="AC27:AE27"/>
    <mergeCell ref="AF27:AH27"/>
    <mergeCell ref="W26:Y26"/>
    <mergeCell ref="Z26:AB26"/>
    <mergeCell ref="AC26:AE26"/>
    <mergeCell ref="AF26:AH26"/>
    <mergeCell ref="AI26:AK26"/>
    <mergeCell ref="B27:C27"/>
    <mergeCell ref="D27:F27"/>
    <mergeCell ref="H27:J27"/>
    <mergeCell ref="K27:M27"/>
    <mergeCell ref="N27:P27"/>
    <mergeCell ref="AC25:AE25"/>
    <mergeCell ref="AF25:AH25"/>
    <mergeCell ref="AI25:AK25"/>
    <mergeCell ref="B26:C26"/>
    <mergeCell ref="D26:F26"/>
    <mergeCell ref="H26:J26"/>
    <mergeCell ref="K26:M26"/>
    <mergeCell ref="N26:P26"/>
    <mergeCell ref="Q26:S26"/>
    <mergeCell ref="T26:V26"/>
    <mergeCell ref="AI24:AK24"/>
    <mergeCell ref="B25:C25"/>
    <mergeCell ref="D25:F25"/>
    <mergeCell ref="H25:J25"/>
    <mergeCell ref="K25:M25"/>
    <mergeCell ref="N25:P25"/>
    <mergeCell ref="Q25:S25"/>
    <mergeCell ref="T25:V25"/>
    <mergeCell ref="W25:Y25"/>
    <mergeCell ref="Z25:AB25"/>
    <mergeCell ref="Q24:S24"/>
    <mergeCell ref="T24:V24"/>
    <mergeCell ref="W24:Y24"/>
    <mergeCell ref="Z24:AB24"/>
    <mergeCell ref="AC24:AE24"/>
    <mergeCell ref="AF24:AH24"/>
    <mergeCell ref="W23:Y23"/>
    <mergeCell ref="Z23:AB23"/>
    <mergeCell ref="AC23:AE23"/>
    <mergeCell ref="AF23:AH23"/>
    <mergeCell ref="AI23:AK23"/>
    <mergeCell ref="B24:C24"/>
    <mergeCell ref="D24:F24"/>
    <mergeCell ref="H24:J24"/>
    <mergeCell ref="K24:M24"/>
    <mergeCell ref="N24:P24"/>
    <mergeCell ref="AC22:AE22"/>
    <mergeCell ref="AF22:AH22"/>
    <mergeCell ref="AI22:AK22"/>
    <mergeCell ref="B23:C23"/>
    <mergeCell ref="D23:F23"/>
    <mergeCell ref="H23:J23"/>
    <mergeCell ref="K23:M23"/>
    <mergeCell ref="N23:P23"/>
    <mergeCell ref="Q23:S23"/>
    <mergeCell ref="T23:V23"/>
    <mergeCell ref="AI21:AK21"/>
    <mergeCell ref="B22:C22"/>
    <mergeCell ref="D22:F22"/>
    <mergeCell ref="H22:J22"/>
    <mergeCell ref="K22:M22"/>
    <mergeCell ref="N22:P22"/>
    <mergeCell ref="Q22:S22"/>
    <mergeCell ref="T22:V22"/>
    <mergeCell ref="W22:Y22"/>
    <mergeCell ref="Z22:AB22"/>
    <mergeCell ref="Q21:S21"/>
    <mergeCell ref="T21:V21"/>
    <mergeCell ref="W21:Y21"/>
    <mergeCell ref="Z21:AB21"/>
    <mergeCell ref="AC21:AE21"/>
    <mergeCell ref="AF21:AH21"/>
    <mergeCell ref="W20:Y20"/>
    <mergeCell ref="Z20:AB20"/>
    <mergeCell ref="AC20:AE20"/>
    <mergeCell ref="AF20:AH20"/>
    <mergeCell ref="AI20:AK20"/>
    <mergeCell ref="B21:C21"/>
    <mergeCell ref="D21:F21"/>
    <mergeCell ref="H21:J21"/>
    <mergeCell ref="K21:M21"/>
    <mergeCell ref="N21:P21"/>
    <mergeCell ref="AC19:AE19"/>
    <mergeCell ref="AF19:AH19"/>
    <mergeCell ref="AI19:AK19"/>
    <mergeCell ref="B20:C20"/>
    <mergeCell ref="D20:F20"/>
    <mergeCell ref="H20:J20"/>
    <mergeCell ref="K20:M20"/>
    <mergeCell ref="N20:P20"/>
    <mergeCell ref="Q20:S20"/>
    <mergeCell ref="T20:V20"/>
    <mergeCell ref="AI18:AK18"/>
    <mergeCell ref="B19:C19"/>
    <mergeCell ref="D19:F19"/>
    <mergeCell ref="H19:J19"/>
    <mergeCell ref="K19:M19"/>
    <mergeCell ref="N19:P19"/>
    <mergeCell ref="Q19:S19"/>
    <mergeCell ref="T19:V19"/>
    <mergeCell ref="W19:Y19"/>
    <mergeCell ref="Z19:AB19"/>
    <mergeCell ref="Q18:S18"/>
    <mergeCell ref="T18:V18"/>
    <mergeCell ref="W18:Y18"/>
    <mergeCell ref="Z18:AB18"/>
    <mergeCell ref="AC18:AE18"/>
    <mergeCell ref="AF18:AH18"/>
    <mergeCell ref="W17:Y17"/>
    <mergeCell ref="Z17:AB17"/>
    <mergeCell ref="AC17:AE17"/>
    <mergeCell ref="AF17:AH17"/>
    <mergeCell ref="AI17:AK17"/>
    <mergeCell ref="B18:C18"/>
    <mergeCell ref="D18:F18"/>
    <mergeCell ref="H18:J18"/>
    <mergeCell ref="K18:M18"/>
    <mergeCell ref="N18:P18"/>
    <mergeCell ref="AC16:AE16"/>
    <mergeCell ref="AF16:AH16"/>
    <mergeCell ref="AI16:AK16"/>
    <mergeCell ref="B17:C17"/>
    <mergeCell ref="D17:F17"/>
    <mergeCell ref="H17:J17"/>
    <mergeCell ref="K17:M17"/>
    <mergeCell ref="N17:P17"/>
    <mergeCell ref="Q17:S17"/>
    <mergeCell ref="T17:V17"/>
    <mergeCell ref="AI15:AK15"/>
    <mergeCell ref="B16:C16"/>
    <mergeCell ref="D16:F16"/>
    <mergeCell ref="H16:J16"/>
    <mergeCell ref="K16:M16"/>
    <mergeCell ref="N16:P16"/>
    <mergeCell ref="Q16:S16"/>
    <mergeCell ref="T16:V16"/>
    <mergeCell ref="W16:Y16"/>
    <mergeCell ref="Z16:AB16"/>
    <mergeCell ref="Q15:S15"/>
    <mergeCell ref="T15:V15"/>
    <mergeCell ref="W15:Y15"/>
    <mergeCell ref="Z15:AB15"/>
    <mergeCell ref="AC15:AE15"/>
    <mergeCell ref="AF15:AH15"/>
    <mergeCell ref="W14:Y14"/>
    <mergeCell ref="Z14:AB14"/>
    <mergeCell ref="AC14:AE14"/>
    <mergeCell ref="AF14:AH14"/>
    <mergeCell ref="AI14:AK14"/>
    <mergeCell ref="B15:C15"/>
    <mergeCell ref="D15:F15"/>
    <mergeCell ref="H15:J15"/>
    <mergeCell ref="K15:M15"/>
    <mergeCell ref="N15:P15"/>
    <mergeCell ref="AC13:AE13"/>
    <mergeCell ref="AF13:AH13"/>
    <mergeCell ref="AI13:AK13"/>
    <mergeCell ref="B14:C14"/>
    <mergeCell ref="D14:F14"/>
    <mergeCell ref="H14:J14"/>
    <mergeCell ref="K14:M14"/>
    <mergeCell ref="N14:P14"/>
    <mergeCell ref="Q14:S14"/>
    <mergeCell ref="T14:V14"/>
    <mergeCell ref="AI12:AK12"/>
    <mergeCell ref="B13:C13"/>
    <mergeCell ref="D13:F13"/>
    <mergeCell ref="H13:J13"/>
    <mergeCell ref="K13:M13"/>
    <mergeCell ref="N13:P13"/>
    <mergeCell ref="Q13:S13"/>
    <mergeCell ref="T13:V13"/>
    <mergeCell ref="W13:Y13"/>
    <mergeCell ref="Z13:AB13"/>
    <mergeCell ref="Q12:S12"/>
    <mergeCell ref="T12:V12"/>
    <mergeCell ref="W12:Y12"/>
    <mergeCell ref="Z12:AB12"/>
    <mergeCell ref="AC12:AE12"/>
    <mergeCell ref="AF12:AH12"/>
    <mergeCell ref="W11:Y11"/>
    <mergeCell ref="Z11:AB11"/>
    <mergeCell ref="AC11:AE11"/>
    <mergeCell ref="AF11:AH11"/>
    <mergeCell ref="AI11:AK11"/>
    <mergeCell ref="B12:C12"/>
    <mergeCell ref="D12:F12"/>
    <mergeCell ref="H12:J12"/>
    <mergeCell ref="K12:M12"/>
    <mergeCell ref="N12:P12"/>
    <mergeCell ref="AC10:AE10"/>
    <mergeCell ref="AF10:AH10"/>
    <mergeCell ref="AI10:AK10"/>
    <mergeCell ref="B11:C11"/>
    <mergeCell ref="D11:F11"/>
    <mergeCell ref="H11:J11"/>
    <mergeCell ref="K11:M11"/>
    <mergeCell ref="N11:P11"/>
    <mergeCell ref="Q11:S11"/>
    <mergeCell ref="T11:V11"/>
    <mergeCell ref="AI9:AK9"/>
    <mergeCell ref="B10:C10"/>
    <mergeCell ref="D10:F10"/>
    <mergeCell ref="H10:J10"/>
    <mergeCell ref="K10:M10"/>
    <mergeCell ref="N10:P10"/>
    <mergeCell ref="Q10:S10"/>
    <mergeCell ref="T10:V10"/>
    <mergeCell ref="W10:Y10"/>
    <mergeCell ref="Z10:AB10"/>
    <mergeCell ref="Q9:S9"/>
    <mergeCell ref="T9:V9"/>
    <mergeCell ref="W9:Y9"/>
    <mergeCell ref="Z9:AB9"/>
    <mergeCell ref="AC9:AE9"/>
    <mergeCell ref="AF9:AH9"/>
    <mergeCell ref="W8:Y8"/>
    <mergeCell ref="Z8:AB8"/>
    <mergeCell ref="AC8:AE8"/>
    <mergeCell ref="AF8:AH8"/>
    <mergeCell ref="AI8:AK8"/>
    <mergeCell ref="B9:C9"/>
    <mergeCell ref="D9:F9"/>
    <mergeCell ref="H9:J9"/>
    <mergeCell ref="K9:M9"/>
    <mergeCell ref="N9:P9"/>
    <mergeCell ref="B8:C8"/>
    <mergeCell ref="D8:J8"/>
    <mergeCell ref="K8:M8"/>
    <mergeCell ref="N8:P8"/>
    <mergeCell ref="Q8:S8"/>
    <mergeCell ref="T8:V8"/>
    <mergeCell ref="B4:N4"/>
    <mergeCell ref="O4:Q6"/>
    <mergeCell ref="R4:X4"/>
    <mergeCell ref="Y4:AK4"/>
    <mergeCell ref="A5:A6"/>
    <mergeCell ref="B5:N6"/>
    <mergeCell ref="R5:X6"/>
    <mergeCell ref="AF5:AK6"/>
    <mergeCell ref="AD1:AH1"/>
    <mergeCell ref="AI1:AK1"/>
    <mergeCell ref="B3:X3"/>
    <mergeCell ref="Y3:AB3"/>
    <mergeCell ref="AC3:AG3"/>
    <mergeCell ref="AI3:AK3"/>
    <mergeCell ref="Y1:AC1"/>
  </mergeCells>
  <conditionalFormatting sqref="W9:Y17 O9:P9 Z9:AB36 X23:Y34 W18:W34 G9:G36 A9:F34 H9:N34 AC9:AK34 T9:V38">
    <cfRule type="expression" priority="1406" dxfId="39" stopIfTrue="1">
      <formula>MONTH($A9)&lt;&gt;MONTH($A$9)</formula>
    </cfRule>
    <cfRule type="expression" priority="1407" dxfId="40" stopIfTrue="1">
      <formula>COUNTIF($AO$11:$AO$29,$A9)=1</formula>
    </cfRule>
    <cfRule type="expression" priority="1408" dxfId="40" stopIfTrue="1">
      <formula>WEEKDAY($A9)=1</formula>
    </cfRule>
  </conditionalFormatting>
  <conditionalFormatting sqref="A35:F39 H35:N38 T39 W35:Y39 AC35:AK39 G37:G39 Z37:AB39 Q9:Q39 H39:M39">
    <cfRule type="expression" priority="1436" dxfId="41" stopIfTrue="1">
      <formula>MONTH($A9)&lt;&gt;MONTH($A$9)</formula>
    </cfRule>
    <cfRule type="expression" priority="1437" dxfId="40" stopIfTrue="1">
      <formula>COUNTIF($AO$11:$AO$29,$A9)=1</formula>
    </cfRule>
    <cfRule type="expression" priority="1438" dxfId="40" stopIfTrue="1">
      <formula>WEEKDAY($A9)=1</formula>
    </cfRule>
  </conditionalFormatting>
  <conditionalFormatting sqref="N39">
    <cfRule type="expression" priority="1" dxfId="41" stopIfTrue="1">
      <formula>MONTH($A39)&lt;&gt;MONTH($A$9)</formula>
    </cfRule>
    <cfRule type="expression" priority="2" dxfId="40" stopIfTrue="1">
      <formula>COUNTIF($AO$11:$AO$29,$A39)=1</formula>
    </cfRule>
    <cfRule type="expression" priority="3" dxfId="40" stopIfTrue="1">
      <formula>WEEKDAY($A39)=1</formula>
    </cfRule>
  </conditionalFormatting>
  <dataValidations count="2">
    <dataValidation type="list" allowBlank="1" showInputMessage="1" showErrorMessage="1" sqref="R5:X6">
      <formula1>"青山,相模原"</formula1>
    </dataValidation>
    <dataValidation type="list" allowBlank="1" showInputMessage="1" showErrorMessage="1" sqref="N9:P39">
      <formula1>"年休,欠勤,特休,看護,介護"</formula1>
    </dataValidation>
  </dataValidations>
  <printOptions/>
  <pageMargins left="0.72" right="0.18" top="0.3" bottom="0.18" header="0.23" footer="0.18"/>
  <pageSetup horizontalDpi="300" verticalDpi="300" orientation="portrait" paperSize="9" r:id="rId3"/>
  <ignoredErrors>
    <ignoredError sqref="B4" unlockedFormula="1"/>
  </ignoredErrors>
  <legacyDrawing r:id="rId2"/>
</worksheet>
</file>

<file path=xl/worksheets/sheet2.xml><?xml version="1.0" encoding="utf-8"?>
<worksheet xmlns="http://schemas.openxmlformats.org/spreadsheetml/2006/main" xmlns:r="http://schemas.openxmlformats.org/officeDocument/2006/relationships">
  <dimension ref="A1:AW49"/>
  <sheetViews>
    <sheetView showGridLines="0"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B3" sqref="B3:X3"/>
    </sheetView>
  </sheetViews>
  <sheetFormatPr defaultColWidth="9.00390625" defaultRowHeight="13.5"/>
  <cols>
    <col min="1" max="1" width="5.75390625" style="7" customWidth="1"/>
    <col min="2" max="2" width="3.00390625" style="7" customWidth="1"/>
    <col min="3" max="3" width="3.00390625" style="8" customWidth="1"/>
    <col min="4" max="6" width="2.625" style="7" customWidth="1"/>
    <col min="7" max="7" width="2.625" style="8" customWidth="1"/>
    <col min="8" max="9" width="2.625" style="7" customWidth="1"/>
    <col min="10" max="10" width="2.625" style="8" customWidth="1"/>
    <col min="11" max="13" width="2.125" style="8" customWidth="1"/>
    <col min="14" max="16" width="2.375" style="7" customWidth="1"/>
    <col min="17" max="18" width="2.125" style="7" customWidth="1"/>
    <col min="19" max="19" width="2.375" style="7" customWidth="1"/>
    <col min="20" max="20" width="2.125" style="7" customWidth="1"/>
    <col min="21" max="21" width="1.625" style="7" customWidth="1"/>
    <col min="22" max="34" width="2.125" style="7" customWidth="1"/>
    <col min="35" max="37" width="4.00390625" style="7" customWidth="1"/>
    <col min="38" max="39" width="2.625" style="7" customWidth="1"/>
    <col min="40" max="40" width="11.25390625" style="7" customWidth="1"/>
    <col min="41" max="41" width="19.125" style="6" bestFit="1" customWidth="1"/>
    <col min="42" max="43" width="2.625" style="7" customWidth="1"/>
    <col min="44" max="65" width="1.625" style="7" customWidth="1"/>
    <col min="66" max="16384" width="9.00390625" style="7" customWidth="1"/>
  </cols>
  <sheetData>
    <row r="1" spans="2:49" s="6" customFormat="1" ht="22.5" customHeight="1" thickBot="1" thickTop="1">
      <c r="B1" s="1" t="s">
        <v>6</v>
      </c>
      <c r="C1" s="3"/>
      <c r="D1" s="2"/>
      <c r="E1" s="2"/>
      <c r="F1" s="2"/>
      <c r="G1" s="3"/>
      <c r="H1" s="2"/>
      <c r="I1" s="2"/>
      <c r="J1" s="3"/>
      <c r="K1" s="3"/>
      <c r="L1" s="3"/>
      <c r="M1" s="3"/>
      <c r="N1" s="2"/>
      <c r="O1" s="2"/>
      <c r="P1" s="2"/>
      <c r="Q1" s="4"/>
      <c r="R1" s="5"/>
      <c r="S1" s="5"/>
      <c r="T1" s="5"/>
      <c r="U1" s="5"/>
      <c r="V1" s="5"/>
      <c r="W1" s="5"/>
      <c r="X1" s="5"/>
      <c r="Y1" s="405" t="s">
        <v>0</v>
      </c>
      <c r="Z1" s="406"/>
      <c r="AA1" s="406"/>
      <c r="AB1" s="406"/>
      <c r="AC1" s="407"/>
      <c r="AD1" s="130" t="s">
        <v>92</v>
      </c>
      <c r="AE1" s="131"/>
      <c r="AF1" s="131"/>
      <c r="AG1" s="131"/>
      <c r="AH1" s="131"/>
      <c r="AI1" s="132">
        <v>44330</v>
      </c>
      <c r="AJ1" s="132"/>
      <c r="AK1" s="133"/>
      <c r="AP1" s="5"/>
      <c r="AQ1" s="5"/>
      <c r="AR1" s="5"/>
      <c r="AS1" s="5"/>
      <c r="AT1" s="5"/>
      <c r="AU1" s="5"/>
      <c r="AV1" s="5"/>
      <c r="AW1" s="5"/>
    </row>
    <row r="2" ht="3" customHeight="1" thickBot="1" thickTop="1">
      <c r="A2" s="43"/>
    </row>
    <row r="3" spans="1:37" s="6" customFormat="1" ht="27.75" customHeight="1" thickBot="1">
      <c r="A3" s="33" t="s">
        <v>32</v>
      </c>
      <c r="B3" s="134"/>
      <c r="C3" s="135"/>
      <c r="D3" s="135"/>
      <c r="E3" s="135"/>
      <c r="F3" s="135"/>
      <c r="G3" s="135"/>
      <c r="H3" s="135"/>
      <c r="I3" s="135"/>
      <c r="J3" s="135"/>
      <c r="K3" s="135"/>
      <c r="L3" s="135"/>
      <c r="M3" s="135"/>
      <c r="N3" s="135"/>
      <c r="O3" s="135"/>
      <c r="P3" s="135"/>
      <c r="Q3" s="135"/>
      <c r="R3" s="135"/>
      <c r="S3" s="135"/>
      <c r="T3" s="135"/>
      <c r="U3" s="135"/>
      <c r="V3" s="135"/>
      <c r="W3" s="135"/>
      <c r="X3" s="136"/>
      <c r="Y3" s="343" t="s">
        <v>1</v>
      </c>
      <c r="Z3" s="344"/>
      <c r="AA3" s="344"/>
      <c r="AB3" s="345"/>
      <c r="AC3" s="341">
        <f>DATE(YEAR(AI1),MONTH(AI1)-1,1)</f>
        <v>44287</v>
      </c>
      <c r="AD3" s="342"/>
      <c r="AE3" s="342"/>
      <c r="AF3" s="342"/>
      <c r="AG3" s="342"/>
      <c r="AH3" s="118" t="s">
        <v>7</v>
      </c>
      <c r="AI3" s="339">
        <f>IF(MONTH(AC3)=2,DATE(YEAR(AC3),MONTH(AC3),28),IF(MONTH(AC3)=4,DATE(YEAR(AC3),MONTH(AC3),30),IF(MONTH(AC3)=6,DATE(YEAR(AC3),MONTH(AC3),30),IF(MONTH(AC3)=9,DATE(YEAR(AC3),MONTH(AC3),30),IF(MONTH(AC3)=11,DATE(YEAR(AC3),MONTH(AC3),30),DATE(YEAR(AC3),MONTH(AC3),31))))))</f>
        <v>44316</v>
      </c>
      <c r="AJ3" s="339"/>
      <c r="AK3" s="340"/>
    </row>
    <row r="4" spans="1:37" s="9" customFormat="1" ht="14.25" customHeight="1">
      <c r="A4" s="83" t="s">
        <v>33</v>
      </c>
      <c r="B4" s="147">
        <f>ASC(PHONETIC(B5))</f>
      </c>
      <c r="C4" s="148"/>
      <c r="D4" s="148"/>
      <c r="E4" s="148"/>
      <c r="F4" s="148"/>
      <c r="G4" s="148"/>
      <c r="H4" s="148"/>
      <c r="I4" s="148"/>
      <c r="J4" s="148"/>
      <c r="K4" s="148"/>
      <c r="L4" s="148"/>
      <c r="M4" s="148"/>
      <c r="N4" s="148"/>
      <c r="O4" s="149" t="s">
        <v>63</v>
      </c>
      <c r="P4" s="150"/>
      <c r="Q4" s="151"/>
      <c r="R4" s="147" t="s">
        <v>2</v>
      </c>
      <c r="S4" s="148"/>
      <c r="T4" s="148"/>
      <c r="U4" s="148"/>
      <c r="V4" s="148"/>
      <c r="W4" s="148"/>
      <c r="X4" s="158"/>
      <c r="Y4" s="159" t="s">
        <v>65</v>
      </c>
      <c r="Z4" s="352"/>
      <c r="AA4" s="352"/>
      <c r="AB4" s="352"/>
      <c r="AC4" s="352"/>
      <c r="AD4" s="352"/>
      <c r="AE4" s="352"/>
      <c r="AF4" s="352"/>
      <c r="AG4" s="352"/>
      <c r="AH4" s="352"/>
      <c r="AI4" s="352"/>
      <c r="AJ4" s="352"/>
      <c r="AK4" s="353"/>
    </row>
    <row r="5" spans="1:37" s="9" customFormat="1" ht="18.75" customHeight="1">
      <c r="A5" s="162" t="s">
        <v>34</v>
      </c>
      <c r="B5" s="164"/>
      <c r="C5" s="165"/>
      <c r="D5" s="165"/>
      <c r="E5" s="165"/>
      <c r="F5" s="165"/>
      <c r="G5" s="165"/>
      <c r="H5" s="165"/>
      <c r="I5" s="165"/>
      <c r="J5" s="165"/>
      <c r="K5" s="165"/>
      <c r="L5" s="165"/>
      <c r="M5" s="165"/>
      <c r="N5" s="166"/>
      <c r="O5" s="152"/>
      <c r="P5" s="153"/>
      <c r="Q5" s="154"/>
      <c r="R5" s="164"/>
      <c r="S5" s="165"/>
      <c r="T5" s="165"/>
      <c r="U5" s="165"/>
      <c r="V5" s="165"/>
      <c r="W5" s="165"/>
      <c r="X5" s="380"/>
      <c r="Y5" s="94" t="s">
        <v>57</v>
      </c>
      <c r="Z5" s="92" t="s">
        <v>58</v>
      </c>
      <c r="AA5" s="92" t="s">
        <v>59</v>
      </c>
      <c r="AB5" s="92" t="s">
        <v>60</v>
      </c>
      <c r="AC5" s="119" t="s">
        <v>61</v>
      </c>
      <c r="AD5" s="119" t="s">
        <v>62</v>
      </c>
      <c r="AE5" s="119" t="s">
        <v>43</v>
      </c>
      <c r="AF5" s="332" t="s">
        <v>64</v>
      </c>
      <c r="AG5" s="332"/>
      <c r="AH5" s="332"/>
      <c r="AI5" s="332"/>
      <c r="AJ5" s="332"/>
      <c r="AK5" s="333"/>
    </row>
    <row r="6" spans="1:37" s="9" customFormat="1" ht="14.25" customHeight="1">
      <c r="A6" s="312"/>
      <c r="B6" s="167"/>
      <c r="C6" s="156"/>
      <c r="D6" s="156"/>
      <c r="E6" s="156"/>
      <c r="F6" s="156"/>
      <c r="G6" s="156"/>
      <c r="H6" s="156"/>
      <c r="I6" s="156"/>
      <c r="J6" s="156"/>
      <c r="K6" s="156"/>
      <c r="L6" s="156"/>
      <c r="M6" s="156"/>
      <c r="N6" s="168"/>
      <c r="O6" s="155"/>
      <c r="P6" s="156"/>
      <c r="Q6" s="157"/>
      <c r="R6" s="167"/>
      <c r="S6" s="156"/>
      <c r="T6" s="156"/>
      <c r="U6" s="156"/>
      <c r="V6" s="156"/>
      <c r="W6" s="156"/>
      <c r="X6" s="157"/>
      <c r="Y6" s="84"/>
      <c r="Z6" s="85"/>
      <c r="AA6" s="85"/>
      <c r="AB6" s="85"/>
      <c r="AC6" s="109"/>
      <c r="AD6" s="109"/>
      <c r="AE6" s="109"/>
      <c r="AF6" s="334"/>
      <c r="AG6" s="334"/>
      <c r="AH6" s="334"/>
      <c r="AI6" s="334"/>
      <c r="AJ6" s="334"/>
      <c r="AK6" s="335"/>
    </row>
    <row r="7" spans="1:39" s="6" customFormat="1" ht="2.25" customHeight="1" thickBot="1">
      <c r="A7" s="11"/>
      <c r="B7" s="5"/>
      <c r="C7" s="12"/>
      <c r="D7" s="5"/>
      <c r="E7" s="5"/>
      <c r="F7" s="5"/>
      <c r="G7" s="12"/>
      <c r="H7" s="5"/>
      <c r="I7" s="5"/>
      <c r="J7" s="12"/>
      <c r="K7" s="12"/>
      <c r="L7" s="12"/>
      <c r="M7" s="12"/>
      <c r="N7" s="5"/>
      <c r="O7" s="13"/>
      <c r="P7" s="5"/>
      <c r="Q7" s="5"/>
      <c r="R7" s="5"/>
      <c r="S7" s="5"/>
      <c r="T7" s="5"/>
      <c r="U7" s="5"/>
      <c r="V7" s="5"/>
      <c r="W7" s="5"/>
      <c r="X7" s="5"/>
      <c r="Y7" s="5"/>
      <c r="Z7" s="5"/>
      <c r="AA7" s="5"/>
      <c r="AB7" s="5"/>
      <c r="AC7" s="5"/>
      <c r="AD7" s="13"/>
      <c r="AE7" s="36"/>
      <c r="AF7" s="36"/>
      <c r="AG7" s="36"/>
      <c r="AH7" s="5"/>
      <c r="AI7" s="5"/>
      <c r="AJ7" s="13"/>
      <c r="AK7" s="14"/>
      <c r="AL7" s="10"/>
      <c r="AM7" s="10"/>
    </row>
    <row r="8" spans="1:41" s="16" customFormat="1" ht="38.25" customHeight="1">
      <c r="A8" s="120" t="s">
        <v>48</v>
      </c>
      <c r="B8" s="179" t="s">
        <v>8</v>
      </c>
      <c r="C8" s="180"/>
      <c r="D8" s="181" t="s">
        <v>3</v>
      </c>
      <c r="E8" s="182"/>
      <c r="F8" s="182"/>
      <c r="G8" s="182"/>
      <c r="H8" s="182"/>
      <c r="I8" s="182"/>
      <c r="J8" s="183"/>
      <c r="K8" s="184" t="s">
        <v>9</v>
      </c>
      <c r="L8" s="182"/>
      <c r="M8" s="183"/>
      <c r="N8" s="185" t="s">
        <v>38</v>
      </c>
      <c r="O8" s="182"/>
      <c r="P8" s="183"/>
      <c r="Q8" s="199" t="s">
        <v>10</v>
      </c>
      <c r="R8" s="200"/>
      <c r="S8" s="387"/>
      <c r="T8" s="382" t="s">
        <v>26</v>
      </c>
      <c r="U8" s="383"/>
      <c r="V8" s="383"/>
      <c r="W8" s="397" t="s">
        <v>27</v>
      </c>
      <c r="X8" s="383"/>
      <c r="Y8" s="383"/>
      <c r="Z8" s="354" t="s">
        <v>29</v>
      </c>
      <c r="AA8" s="195"/>
      <c r="AB8" s="196"/>
      <c r="AC8" s="195" t="s">
        <v>28</v>
      </c>
      <c r="AD8" s="195"/>
      <c r="AE8" s="196"/>
      <c r="AF8" s="195" t="s">
        <v>11</v>
      </c>
      <c r="AG8" s="195"/>
      <c r="AH8" s="196"/>
      <c r="AI8" s="199" t="s">
        <v>30</v>
      </c>
      <c r="AJ8" s="200"/>
      <c r="AK8" s="201"/>
      <c r="AL8" s="15"/>
      <c r="AM8" s="15"/>
      <c r="AO8" s="15"/>
    </row>
    <row r="9" spans="1:41" s="17" customFormat="1" ht="19.5" customHeight="1">
      <c r="A9" s="111">
        <f>AC3</f>
        <v>44287</v>
      </c>
      <c r="B9" s="202"/>
      <c r="C9" s="203"/>
      <c r="D9" s="204"/>
      <c r="E9" s="205"/>
      <c r="F9" s="205"/>
      <c r="G9" s="81" t="s">
        <v>52</v>
      </c>
      <c r="H9" s="205"/>
      <c r="I9" s="205"/>
      <c r="J9" s="206"/>
      <c r="K9" s="202"/>
      <c r="L9" s="207"/>
      <c r="M9" s="203"/>
      <c r="N9" s="208"/>
      <c r="O9" s="209"/>
      <c r="P9" s="210"/>
      <c r="Q9" s="398"/>
      <c r="R9" s="347"/>
      <c r="S9" s="348"/>
      <c r="T9" s="398"/>
      <c r="U9" s="347"/>
      <c r="V9" s="381"/>
      <c r="W9" s="346"/>
      <c r="X9" s="347"/>
      <c r="Y9" s="381"/>
      <c r="Z9" s="346"/>
      <c r="AA9" s="347"/>
      <c r="AB9" s="348"/>
      <c r="AC9" s="349"/>
      <c r="AD9" s="350"/>
      <c r="AE9" s="351"/>
      <c r="AF9" s="346"/>
      <c r="AG9" s="347"/>
      <c r="AH9" s="348"/>
      <c r="AI9" s="394"/>
      <c r="AJ9" s="395"/>
      <c r="AK9" s="396"/>
      <c r="AL9" s="15"/>
      <c r="AM9" s="15"/>
      <c r="AN9" s="17" t="s">
        <v>90</v>
      </c>
      <c r="AO9" s="64"/>
    </row>
    <row r="10" spans="1:48" s="17" customFormat="1" ht="19.5" customHeight="1">
      <c r="A10" s="112">
        <f aca="true" t="shared" si="0" ref="A10:A39">A9+1</f>
        <v>44288</v>
      </c>
      <c r="B10" s="229"/>
      <c r="C10" s="230"/>
      <c r="D10" s="231"/>
      <c r="E10" s="232"/>
      <c r="F10" s="232"/>
      <c r="G10" s="57" t="s">
        <v>40</v>
      </c>
      <c r="H10" s="232"/>
      <c r="I10" s="232"/>
      <c r="J10" s="233"/>
      <c r="K10" s="229"/>
      <c r="L10" s="234"/>
      <c r="M10" s="230"/>
      <c r="N10" s="235"/>
      <c r="O10" s="236"/>
      <c r="P10" s="237"/>
      <c r="Q10" s="374"/>
      <c r="R10" s="337"/>
      <c r="S10" s="338"/>
      <c r="T10" s="374"/>
      <c r="U10" s="337"/>
      <c r="V10" s="375"/>
      <c r="W10" s="336"/>
      <c r="X10" s="337"/>
      <c r="Y10" s="375"/>
      <c r="Z10" s="336"/>
      <c r="AA10" s="337"/>
      <c r="AB10" s="338"/>
      <c r="AC10" s="336"/>
      <c r="AD10" s="337"/>
      <c r="AE10" s="338"/>
      <c r="AF10" s="336"/>
      <c r="AG10" s="337"/>
      <c r="AH10" s="338"/>
      <c r="AI10" s="384"/>
      <c r="AJ10" s="385"/>
      <c r="AK10" s="386"/>
      <c r="AL10" s="15"/>
      <c r="AM10" s="15"/>
      <c r="AN10" s="107" t="s">
        <v>25</v>
      </c>
      <c r="AO10" s="108" t="s">
        <v>24</v>
      </c>
      <c r="AV10" s="96"/>
    </row>
    <row r="11" spans="1:48" s="17" customFormat="1" ht="19.5" customHeight="1">
      <c r="A11" s="112">
        <f t="shared" si="0"/>
        <v>44289</v>
      </c>
      <c r="B11" s="229"/>
      <c r="C11" s="230"/>
      <c r="D11" s="231"/>
      <c r="E11" s="232"/>
      <c r="F11" s="232"/>
      <c r="G11" s="57" t="s">
        <v>51</v>
      </c>
      <c r="H11" s="232"/>
      <c r="I11" s="232"/>
      <c r="J11" s="233"/>
      <c r="K11" s="229"/>
      <c r="L11" s="234"/>
      <c r="M11" s="230"/>
      <c r="N11" s="235"/>
      <c r="O11" s="236"/>
      <c r="P11" s="237"/>
      <c r="Q11" s="374"/>
      <c r="R11" s="337"/>
      <c r="S11" s="338"/>
      <c r="T11" s="374"/>
      <c r="U11" s="337"/>
      <c r="V11" s="375"/>
      <c r="W11" s="336"/>
      <c r="X11" s="337"/>
      <c r="Y11" s="375"/>
      <c r="Z11" s="336"/>
      <c r="AA11" s="337"/>
      <c r="AB11" s="338"/>
      <c r="AC11" s="336"/>
      <c r="AD11" s="337"/>
      <c r="AE11" s="338"/>
      <c r="AF11" s="336"/>
      <c r="AG11" s="337"/>
      <c r="AH11" s="338"/>
      <c r="AI11" s="384"/>
      <c r="AJ11" s="385"/>
      <c r="AK11" s="386"/>
      <c r="AL11" s="15"/>
      <c r="AM11" s="15"/>
      <c r="AN11" s="100" t="s">
        <v>66</v>
      </c>
      <c r="AO11" s="101">
        <v>44315</v>
      </c>
      <c r="AV11" s="97"/>
    </row>
    <row r="12" spans="1:41" s="17" customFormat="1" ht="19.5" customHeight="1">
      <c r="A12" s="112">
        <f t="shared" si="0"/>
        <v>44290</v>
      </c>
      <c r="B12" s="229"/>
      <c r="C12" s="230"/>
      <c r="D12" s="231"/>
      <c r="E12" s="232"/>
      <c r="F12" s="232"/>
      <c r="G12" s="57" t="s">
        <v>51</v>
      </c>
      <c r="H12" s="232"/>
      <c r="I12" s="232"/>
      <c r="J12" s="233"/>
      <c r="K12" s="229"/>
      <c r="L12" s="234"/>
      <c r="M12" s="230"/>
      <c r="N12" s="244"/>
      <c r="O12" s="236"/>
      <c r="P12" s="237"/>
      <c r="Q12" s="374"/>
      <c r="R12" s="337"/>
      <c r="S12" s="338"/>
      <c r="T12" s="374"/>
      <c r="U12" s="337"/>
      <c r="V12" s="375"/>
      <c r="W12" s="336"/>
      <c r="X12" s="337"/>
      <c r="Y12" s="375"/>
      <c r="Z12" s="336"/>
      <c r="AA12" s="337"/>
      <c r="AB12" s="338"/>
      <c r="AC12" s="336"/>
      <c r="AD12" s="337"/>
      <c r="AE12" s="338"/>
      <c r="AF12" s="336"/>
      <c r="AG12" s="337"/>
      <c r="AH12" s="338"/>
      <c r="AI12" s="384"/>
      <c r="AJ12" s="385"/>
      <c r="AK12" s="386"/>
      <c r="AL12" s="15"/>
      <c r="AM12" s="15"/>
      <c r="AN12" s="99" t="s">
        <v>70</v>
      </c>
      <c r="AO12" s="101">
        <v>44319</v>
      </c>
    </row>
    <row r="13" spans="1:41" s="17" customFormat="1" ht="19.5" customHeight="1">
      <c r="A13" s="112">
        <f t="shared" si="0"/>
        <v>44291</v>
      </c>
      <c r="B13" s="229"/>
      <c r="C13" s="230"/>
      <c r="D13" s="231"/>
      <c r="E13" s="232"/>
      <c r="F13" s="232"/>
      <c r="G13" s="57" t="s">
        <v>51</v>
      </c>
      <c r="H13" s="232"/>
      <c r="I13" s="232"/>
      <c r="J13" s="233"/>
      <c r="K13" s="229"/>
      <c r="L13" s="234"/>
      <c r="M13" s="230"/>
      <c r="N13" s="235"/>
      <c r="O13" s="236"/>
      <c r="P13" s="237"/>
      <c r="Q13" s="374"/>
      <c r="R13" s="337"/>
      <c r="S13" s="338"/>
      <c r="T13" s="374"/>
      <c r="U13" s="337"/>
      <c r="V13" s="375"/>
      <c r="W13" s="336"/>
      <c r="X13" s="337"/>
      <c r="Y13" s="375"/>
      <c r="Z13" s="336"/>
      <c r="AA13" s="337"/>
      <c r="AB13" s="338"/>
      <c r="AC13" s="336"/>
      <c r="AD13" s="337"/>
      <c r="AE13" s="338"/>
      <c r="AF13" s="336"/>
      <c r="AG13" s="337"/>
      <c r="AH13" s="338"/>
      <c r="AI13" s="384"/>
      <c r="AJ13" s="385"/>
      <c r="AK13" s="386"/>
      <c r="AL13" s="15"/>
      <c r="AM13" s="15"/>
      <c r="AN13" s="99" t="s">
        <v>69</v>
      </c>
      <c r="AO13" s="101">
        <v>44320</v>
      </c>
    </row>
    <row r="14" spans="1:41" s="17" customFormat="1" ht="19.5" customHeight="1">
      <c r="A14" s="112">
        <f t="shared" si="0"/>
        <v>44292</v>
      </c>
      <c r="B14" s="229"/>
      <c r="C14" s="230"/>
      <c r="D14" s="231"/>
      <c r="E14" s="232"/>
      <c r="F14" s="232"/>
      <c r="G14" s="57" t="s">
        <v>51</v>
      </c>
      <c r="H14" s="232"/>
      <c r="I14" s="232"/>
      <c r="J14" s="233"/>
      <c r="K14" s="229"/>
      <c r="L14" s="234"/>
      <c r="M14" s="230"/>
      <c r="N14" s="235"/>
      <c r="O14" s="236"/>
      <c r="P14" s="237"/>
      <c r="Q14" s="374"/>
      <c r="R14" s="337"/>
      <c r="S14" s="338"/>
      <c r="T14" s="374"/>
      <c r="U14" s="337"/>
      <c r="V14" s="375"/>
      <c r="W14" s="336"/>
      <c r="X14" s="337"/>
      <c r="Y14" s="375"/>
      <c r="Z14" s="336"/>
      <c r="AA14" s="337"/>
      <c r="AB14" s="338"/>
      <c r="AC14" s="336"/>
      <c r="AD14" s="337"/>
      <c r="AE14" s="338"/>
      <c r="AF14" s="336"/>
      <c r="AG14" s="337"/>
      <c r="AH14" s="338"/>
      <c r="AI14" s="384"/>
      <c r="AJ14" s="385"/>
      <c r="AK14" s="386"/>
      <c r="AL14" s="15"/>
      <c r="AM14" s="15"/>
      <c r="AN14" s="99" t="s">
        <v>17</v>
      </c>
      <c r="AO14" s="101">
        <v>44321</v>
      </c>
    </row>
    <row r="15" spans="1:41" s="17" customFormat="1" ht="19.5" customHeight="1">
      <c r="A15" s="112">
        <f t="shared" si="0"/>
        <v>44293</v>
      </c>
      <c r="B15" s="229"/>
      <c r="C15" s="230"/>
      <c r="D15" s="231"/>
      <c r="E15" s="232"/>
      <c r="F15" s="232"/>
      <c r="G15" s="57" t="s">
        <v>51</v>
      </c>
      <c r="H15" s="232"/>
      <c r="I15" s="232"/>
      <c r="J15" s="233"/>
      <c r="K15" s="229"/>
      <c r="L15" s="234"/>
      <c r="M15" s="230"/>
      <c r="N15" s="235"/>
      <c r="O15" s="236"/>
      <c r="P15" s="237"/>
      <c r="Q15" s="374"/>
      <c r="R15" s="337"/>
      <c r="S15" s="338"/>
      <c r="T15" s="374"/>
      <c r="U15" s="337"/>
      <c r="V15" s="375"/>
      <c r="W15" s="336"/>
      <c r="X15" s="337"/>
      <c r="Y15" s="375"/>
      <c r="Z15" s="336"/>
      <c r="AA15" s="337"/>
      <c r="AB15" s="338"/>
      <c r="AC15" s="336"/>
      <c r="AD15" s="337"/>
      <c r="AE15" s="338"/>
      <c r="AF15" s="336"/>
      <c r="AG15" s="337"/>
      <c r="AH15" s="338"/>
      <c r="AI15" s="384"/>
      <c r="AJ15" s="385"/>
      <c r="AK15" s="386"/>
      <c r="AL15" s="15"/>
      <c r="AM15" s="15"/>
      <c r="AN15" s="99" t="s">
        <v>18</v>
      </c>
      <c r="AO15" s="101">
        <v>44399</v>
      </c>
    </row>
    <row r="16" spans="1:41" s="17" customFormat="1" ht="19.5" customHeight="1">
      <c r="A16" s="112">
        <f t="shared" si="0"/>
        <v>44294</v>
      </c>
      <c r="B16" s="229"/>
      <c r="C16" s="230"/>
      <c r="D16" s="231"/>
      <c r="E16" s="232"/>
      <c r="F16" s="232"/>
      <c r="G16" s="57" t="s">
        <v>51</v>
      </c>
      <c r="H16" s="232"/>
      <c r="I16" s="232"/>
      <c r="J16" s="233"/>
      <c r="K16" s="229"/>
      <c r="L16" s="234"/>
      <c r="M16" s="230"/>
      <c r="N16" s="235"/>
      <c r="O16" s="236"/>
      <c r="P16" s="237"/>
      <c r="Q16" s="374"/>
      <c r="R16" s="337"/>
      <c r="S16" s="338"/>
      <c r="T16" s="374"/>
      <c r="U16" s="337"/>
      <c r="V16" s="375"/>
      <c r="W16" s="336"/>
      <c r="X16" s="337"/>
      <c r="Y16" s="375"/>
      <c r="Z16" s="336"/>
      <c r="AA16" s="337"/>
      <c r="AB16" s="338"/>
      <c r="AC16" s="336"/>
      <c r="AD16" s="337"/>
      <c r="AE16" s="338"/>
      <c r="AF16" s="336"/>
      <c r="AG16" s="337"/>
      <c r="AH16" s="338"/>
      <c r="AI16" s="384"/>
      <c r="AJ16" s="385"/>
      <c r="AK16" s="386"/>
      <c r="AL16" s="15"/>
      <c r="AM16" s="15"/>
      <c r="AN16" s="99" t="s">
        <v>88</v>
      </c>
      <c r="AO16" s="101">
        <v>44400</v>
      </c>
    </row>
    <row r="17" spans="1:41" s="17" customFormat="1" ht="19.5" customHeight="1">
      <c r="A17" s="112">
        <f t="shared" si="0"/>
        <v>44295</v>
      </c>
      <c r="B17" s="229"/>
      <c r="C17" s="230"/>
      <c r="D17" s="231"/>
      <c r="E17" s="232"/>
      <c r="F17" s="232"/>
      <c r="G17" s="57" t="s">
        <v>51</v>
      </c>
      <c r="H17" s="232"/>
      <c r="I17" s="232"/>
      <c r="J17" s="233"/>
      <c r="K17" s="229"/>
      <c r="L17" s="234"/>
      <c r="M17" s="230"/>
      <c r="N17" s="235"/>
      <c r="O17" s="236"/>
      <c r="P17" s="237"/>
      <c r="Q17" s="374"/>
      <c r="R17" s="337"/>
      <c r="S17" s="338"/>
      <c r="T17" s="374"/>
      <c r="U17" s="337"/>
      <c r="V17" s="375"/>
      <c r="W17" s="336"/>
      <c r="X17" s="337"/>
      <c r="Y17" s="375"/>
      <c r="Z17" s="336"/>
      <c r="AA17" s="337"/>
      <c r="AB17" s="338"/>
      <c r="AC17" s="336"/>
      <c r="AD17" s="337"/>
      <c r="AE17" s="338"/>
      <c r="AF17" s="336"/>
      <c r="AG17" s="337"/>
      <c r="AH17" s="338"/>
      <c r="AI17" s="384"/>
      <c r="AJ17" s="385"/>
      <c r="AK17" s="386"/>
      <c r="AL17" s="15"/>
      <c r="AM17" s="15"/>
      <c r="AN17" s="99" t="s">
        <v>82</v>
      </c>
      <c r="AO17" s="101">
        <v>44416</v>
      </c>
    </row>
    <row r="18" spans="1:41" s="17" customFormat="1" ht="19.5" customHeight="1">
      <c r="A18" s="112">
        <f t="shared" si="0"/>
        <v>44296</v>
      </c>
      <c r="B18" s="229"/>
      <c r="C18" s="230"/>
      <c r="D18" s="231"/>
      <c r="E18" s="232"/>
      <c r="F18" s="232"/>
      <c r="G18" s="57" t="s">
        <v>51</v>
      </c>
      <c r="H18" s="232"/>
      <c r="I18" s="232"/>
      <c r="J18" s="233"/>
      <c r="K18" s="229"/>
      <c r="L18" s="234"/>
      <c r="M18" s="230"/>
      <c r="N18" s="235"/>
      <c r="O18" s="236"/>
      <c r="P18" s="237"/>
      <c r="Q18" s="374"/>
      <c r="R18" s="337"/>
      <c r="S18" s="338"/>
      <c r="T18" s="374"/>
      <c r="U18" s="337"/>
      <c r="V18" s="375"/>
      <c r="W18" s="336"/>
      <c r="X18" s="337"/>
      <c r="Y18" s="375"/>
      <c r="Z18" s="336"/>
      <c r="AA18" s="337"/>
      <c r="AB18" s="338"/>
      <c r="AC18" s="336"/>
      <c r="AD18" s="337"/>
      <c r="AE18" s="338"/>
      <c r="AF18" s="336"/>
      <c r="AG18" s="337"/>
      <c r="AH18" s="338"/>
      <c r="AI18" s="384"/>
      <c r="AJ18" s="385"/>
      <c r="AK18" s="386"/>
      <c r="AL18" s="15"/>
      <c r="AM18" s="15"/>
      <c r="AN18" s="99" t="s">
        <v>85</v>
      </c>
      <c r="AO18" s="101">
        <v>44417</v>
      </c>
    </row>
    <row r="19" spans="1:41" s="17" customFormat="1" ht="19.5" customHeight="1">
      <c r="A19" s="112">
        <f t="shared" si="0"/>
        <v>44297</v>
      </c>
      <c r="B19" s="229"/>
      <c r="C19" s="230"/>
      <c r="D19" s="231"/>
      <c r="E19" s="232"/>
      <c r="F19" s="232"/>
      <c r="G19" s="57" t="s">
        <v>51</v>
      </c>
      <c r="H19" s="232"/>
      <c r="I19" s="232"/>
      <c r="J19" s="233"/>
      <c r="K19" s="229"/>
      <c r="L19" s="234"/>
      <c r="M19" s="230"/>
      <c r="N19" s="235"/>
      <c r="O19" s="236"/>
      <c r="P19" s="237"/>
      <c r="Q19" s="374"/>
      <c r="R19" s="337"/>
      <c r="S19" s="338"/>
      <c r="T19" s="374"/>
      <c r="U19" s="337"/>
      <c r="V19" s="375"/>
      <c r="W19" s="336"/>
      <c r="X19" s="337"/>
      <c r="Y19" s="375"/>
      <c r="Z19" s="336"/>
      <c r="AA19" s="337"/>
      <c r="AB19" s="338"/>
      <c r="AC19" s="336"/>
      <c r="AD19" s="337"/>
      <c r="AE19" s="338"/>
      <c r="AF19" s="336"/>
      <c r="AG19" s="337"/>
      <c r="AH19" s="338"/>
      <c r="AI19" s="384"/>
      <c r="AJ19" s="385"/>
      <c r="AK19" s="386"/>
      <c r="AL19" s="15"/>
      <c r="AM19" s="15"/>
      <c r="AN19" s="99" t="s">
        <v>19</v>
      </c>
      <c r="AO19" s="101">
        <v>44459</v>
      </c>
    </row>
    <row r="20" spans="1:41" s="17" customFormat="1" ht="19.5" customHeight="1">
      <c r="A20" s="112">
        <f t="shared" si="0"/>
        <v>44298</v>
      </c>
      <c r="B20" s="229"/>
      <c r="C20" s="230"/>
      <c r="D20" s="231"/>
      <c r="E20" s="232"/>
      <c r="F20" s="232"/>
      <c r="G20" s="57" t="s">
        <v>51</v>
      </c>
      <c r="H20" s="232"/>
      <c r="I20" s="232"/>
      <c r="J20" s="233"/>
      <c r="K20" s="229"/>
      <c r="L20" s="234"/>
      <c r="M20" s="230"/>
      <c r="N20" s="235"/>
      <c r="O20" s="236"/>
      <c r="P20" s="237"/>
      <c r="Q20" s="374"/>
      <c r="R20" s="337"/>
      <c r="S20" s="338"/>
      <c r="T20" s="374"/>
      <c r="U20" s="337"/>
      <c r="V20" s="375"/>
      <c r="W20" s="336"/>
      <c r="X20" s="337"/>
      <c r="Y20" s="375"/>
      <c r="Z20" s="336"/>
      <c r="AA20" s="337"/>
      <c r="AB20" s="338"/>
      <c r="AC20" s="336"/>
      <c r="AD20" s="337"/>
      <c r="AE20" s="338"/>
      <c r="AF20" s="336"/>
      <c r="AG20" s="337"/>
      <c r="AH20" s="338"/>
      <c r="AI20" s="384"/>
      <c r="AJ20" s="385"/>
      <c r="AK20" s="386"/>
      <c r="AL20" s="15"/>
      <c r="AM20" s="15"/>
      <c r="AN20" s="100" t="s">
        <v>67</v>
      </c>
      <c r="AO20" s="101">
        <v>44462</v>
      </c>
    </row>
    <row r="21" spans="1:41" s="17" customFormat="1" ht="19.5" customHeight="1">
      <c r="A21" s="112">
        <f t="shared" si="0"/>
        <v>44299</v>
      </c>
      <c r="B21" s="229"/>
      <c r="C21" s="230"/>
      <c r="D21" s="231"/>
      <c r="E21" s="232"/>
      <c r="F21" s="232"/>
      <c r="G21" s="57" t="s">
        <v>51</v>
      </c>
      <c r="H21" s="232"/>
      <c r="I21" s="232"/>
      <c r="J21" s="233"/>
      <c r="K21" s="229"/>
      <c r="L21" s="234"/>
      <c r="M21" s="230"/>
      <c r="N21" s="235"/>
      <c r="O21" s="236"/>
      <c r="P21" s="237"/>
      <c r="Q21" s="374"/>
      <c r="R21" s="337"/>
      <c r="S21" s="338"/>
      <c r="T21" s="374"/>
      <c r="U21" s="337"/>
      <c r="V21" s="375"/>
      <c r="W21" s="336"/>
      <c r="X21" s="337"/>
      <c r="Y21" s="375"/>
      <c r="Z21" s="336"/>
      <c r="AA21" s="337"/>
      <c r="AB21" s="338"/>
      <c r="AC21" s="336"/>
      <c r="AD21" s="337"/>
      <c r="AE21" s="338"/>
      <c r="AF21" s="336"/>
      <c r="AG21" s="337"/>
      <c r="AH21" s="338"/>
      <c r="AI21" s="235"/>
      <c r="AJ21" s="236"/>
      <c r="AK21" s="393"/>
      <c r="AL21" s="15"/>
      <c r="AM21" s="15"/>
      <c r="AN21" s="99" t="s">
        <v>20</v>
      </c>
      <c r="AO21" s="101">
        <v>44503</v>
      </c>
    </row>
    <row r="22" spans="1:41" s="17" customFormat="1" ht="19.5" customHeight="1">
      <c r="A22" s="112">
        <f t="shared" si="0"/>
        <v>44300</v>
      </c>
      <c r="B22" s="229"/>
      <c r="C22" s="230"/>
      <c r="D22" s="231"/>
      <c r="E22" s="232"/>
      <c r="F22" s="232"/>
      <c r="G22" s="57" t="s">
        <v>51</v>
      </c>
      <c r="H22" s="232"/>
      <c r="I22" s="232"/>
      <c r="J22" s="233"/>
      <c r="K22" s="229"/>
      <c r="L22" s="234"/>
      <c r="M22" s="230"/>
      <c r="N22" s="235"/>
      <c r="O22" s="236"/>
      <c r="P22" s="237"/>
      <c r="Q22" s="374"/>
      <c r="R22" s="337"/>
      <c r="S22" s="338"/>
      <c r="T22" s="374"/>
      <c r="U22" s="337"/>
      <c r="V22" s="375"/>
      <c r="W22" s="336"/>
      <c r="X22" s="337"/>
      <c r="Y22" s="375"/>
      <c r="Z22" s="336"/>
      <c r="AA22" s="337"/>
      <c r="AB22" s="338"/>
      <c r="AC22" s="336"/>
      <c r="AD22" s="337"/>
      <c r="AE22" s="338"/>
      <c r="AF22" s="336"/>
      <c r="AG22" s="337"/>
      <c r="AH22" s="338"/>
      <c r="AI22" s="384"/>
      <c r="AJ22" s="385"/>
      <c r="AK22" s="386"/>
      <c r="AL22" s="15"/>
      <c r="AM22" s="15"/>
      <c r="AN22" s="99" t="s">
        <v>44</v>
      </c>
      <c r="AO22" s="101">
        <v>44516</v>
      </c>
    </row>
    <row r="23" spans="1:41" s="17" customFormat="1" ht="19.5" customHeight="1">
      <c r="A23" s="112">
        <f t="shared" si="0"/>
        <v>44301</v>
      </c>
      <c r="B23" s="229"/>
      <c r="C23" s="230"/>
      <c r="D23" s="231"/>
      <c r="E23" s="232"/>
      <c r="F23" s="232"/>
      <c r="G23" s="57" t="s">
        <v>51</v>
      </c>
      <c r="H23" s="232"/>
      <c r="I23" s="232"/>
      <c r="J23" s="233"/>
      <c r="K23" s="229"/>
      <c r="L23" s="234"/>
      <c r="M23" s="230"/>
      <c r="N23" s="235"/>
      <c r="O23" s="236"/>
      <c r="P23" s="237"/>
      <c r="Q23" s="374"/>
      <c r="R23" s="337"/>
      <c r="S23" s="338"/>
      <c r="T23" s="374"/>
      <c r="U23" s="337"/>
      <c r="V23" s="375"/>
      <c r="W23" s="336"/>
      <c r="X23" s="337"/>
      <c r="Y23" s="375"/>
      <c r="Z23" s="336"/>
      <c r="AA23" s="337"/>
      <c r="AB23" s="338"/>
      <c r="AC23" s="336"/>
      <c r="AD23" s="337"/>
      <c r="AE23" s="338"/>
      <c r="AF23" s="336"/>
      <c r="AG23" s="337"/>
      <c r="AH23" s="338"/>
      <c r="AI23" s="384"/>
      <c r="AJ23" s="385"/>
      <c r="AK23" s="386"/>
      <c r="AL23" s="15"/>
      <c r="AM23" s="15"/>
      <c r="AN23" s="99" t="s">
        <v>21</v>
      </c>
      <c r="AO23" s="101">
        <v>44523</v>
      </c>
    </row>
    <row r="24" spans="1:41" s="17" customFormat="1" ht="19.5" customHeight="1">
      <c r="A24" s="112">
        <f t="shared" si="0"/>
        <v>44302</v>
      </c>
      <c r="B24" s="229"/>
      <c r="C24" s="230"/>
      <c r="D24" s="231"/>
      <c r="E24" s="232"/>
      <c r="F24" s="232"/>
      <c r="G24" s="57" t="s">
        <v>51</v>
      </c>
      <c r="H24" s="232"/>
      <c r="I24" s="232"/>
      <c r="J24" s="233"/>
      <c r="K24" s="229"/>
      <c r="L24" s="234"/>
      <c r="M24" s="230"/>
      <c r="N24" s="235"/>
      <c r="O24" s="236"/>
      <c r="P24" s="237"/>
      <c r="Q24" s="374"/>
      <c r="R24" s="337"/>
      <c r="S24" s="338"/>
      <c r="T24" s="374"/>
      <c r="U24" s="337"/>
      <c r="V24" s="375"/>
      <c r="W24" s="336"/>
      <c r="X24" s="337"/>
      <c r="Y24" s="375"/>
      <c r="Z24" s="336"/>
      <c r="AA24" s="337"/>
      <c r="AB24" s="338"/>
      <c r="AC24" s="336"/>
      <c r="AD24" s="337"/>
      <c r="AE24" s="338"/>
      <c r="AF24" s="336"/>
      <c r="AG24" s="337"/>
      <c r="AH24" s="338"/>
      <c r="AI24" s="384"/>
      <c r="AJ24" s="385"/>
      <c r="AK24" s="386"/>
      <c r="AL24" s="15"/>
      <c r="AM24" s="15"/>
      <c r="AN24" s="99" t="s">
        <v>89</v>
      </c>
      <c r="AO24" s="101">
        <v>44555</v>
      </c>
    </row>
    <row r="25" spans="1:41" s="17" customFormat="1" ht="19.5" customHeight="1">
      <c r="A25" s="112">
        <f t="shared" si="0"/>
        <v>44303</v>
      </c>
      <c r="B25" s="229"/>
      <c r="C25" s="230"/>
      <c r="D25" s="231"/>
      <c r="E25" s="232"/>
      <c r="F25" s="232"/>
      <c r="G25" s="57" t="s">
        <v>51</v>
      </c>
      <c r="H25" s="232"/>
      <c r="I25" s="232"/>
      <c r="J25" s="233"/>
      <c r="K25" s="229"/>
      <c r="L25" s="234"/>
      <c r="M25" s="230"/>
      <c r="N25" s="235"/>
      <c r="O25" s="236"/>
      <c r="P25" s="237"/>
      <c r="Q25" s="374"/>
      <c r="R25" s="337"/>
      <c r="S25" s="338"/>
      <c r="T25" s="374"/>
      <c r="U25" s="337"/>
      <c r="V25" s="375"/>
      <c r="W25" s="336"/>
      <c r="X25" s="337"/>
      <c r="Y25" s="375"/>
      <c r="Z25" s="336"/>
      <c r="AA25" s="337"/>
      <c r="AB25" s="338"/>
      <c r="AC25" s="336"/>
      <c r="AD25" s="337"/>
      <c r="AE25" s="338"/>
      <c r="AF25" s="336"/>
      <c r="AG25" s="337"/>
      <c r="AH25" s="338"/>
      <c r="AI25" s="384"/>
      <c r="AJ25" s="385"/>
      <c r="AK25" s="386"/>
      <c r="AL25" s="15"/>
      <c r="AM25" s="15"/>
      <c r="AN25" s="102" t="s">
        <v>74</v>
      </c>
      <c r="AO25" s="101">
        <v>44562</v>
      </c>
    </row>
    <row r="26" spans="1:41" s="17" customFormat="1" ht="19.5" customHeight="1">
      <c r="A26" s="112">
        <f t="shared" si="0"/>
        <v>44304</v>
      </c>
      <c r="B26" s="229"/>
      <c r="C26" s="230"/>
      <c r="D26" s="231"/>
      <c r="E26" s="232"/>
      <c r="F26" s="232"/>
      <c r="G26" s="57" t="s">
        <v>51</v>
      </c>
      <c r="H26" s="232"/>
      <c r="I26" s="232"/>
      <c r="J26" s="233"/>
      <c r="K26" s="229"/>
      <c r="L26" s="234"/>
      <c r="M26" s="230"/>
      <c r="N26" s="235"/>
      <c r="O26" s="236"/>
      <c r="P26" s="237"/>
      <c r="Q26" s="374"/>
      <c r="R26" s="337"/>
      <c r="S26" s="338"/>
      <c r="T26" s="374"/>
      <c r="U26" s="337"/>
      <c r="V26" s="375"/>
      <c r="W26" s="336"/>
      <c r="X26" s="337"/>
      <c r="Y26" s="375"/>
      <c r="Z26" s="336"/>
      <c r="AA26" s="337"/>
      <c r="AB26" s="338"/>
      <c r="AC26" s="336"/>
      <c r="AD26" s="337"/>
      <c r="AE26" s="338"/>
      <c r="AF26" s="336"/>
      <c r="AG26" s="337"/>
      <c r="AH26" s="338"/>
      <c r="AI26" s="384"/>
      <c r="AJ26" s="385"/>
      <c r="AK26" s="386"/>
      <c r="AL26" s="15"/>
      <c r="AM26" s="15"/>
      <c r="AN26" s="99" t="s">
        <v>22</v>
      </c>
      <c r="AO26" s="101">
        <v>44571</v>
      </c>
    </row>
    <row r="27" spans="1:41" s="17" customFormat="1" ht="19.5" customHeight="1">
      <c r="A27" s="112">
        <f t="shared" si="0"/>
        <v>44305</v>
      </c>
      <c r="B27" s="229"/>
      <c r="C27" s="230"/>
      <c r="D27" s="231"/>
      <c r="E27" s="232"/>
      <c r="F27" s="232"/>
      <c r="G27" s="57" t="s">
        <v>51</v>
      </c>
      <c r="H27" s="232"/>
      <c r="I27" s="232"/>
      <c r="J27" s="233"/>
      <c r="K27" s="229"/>
      <c r="L27" s="234"/>
      <c r="M27" s="230"/>
      <c r="N27" s="235"/>
      <c r="O27" s="236"/>
      <c r="P27" s="237"/>
      <c r="Q27" s="374"/>
      <c r="R27" s="337"/>
      <c r="S27" s="338"/>
      <c r="T27" s="374"/>
      <c r="U27" s="337"/>
      <c r="V27" s="375"/>
      <c r="W27" s="336"/>
      <c r="X27" s="337"/>
      <c r="Y27" s="375"/>
      <c r="Z27" s="336"/>
      <c r="AA27" s="337"/>
      <c r="AB27" s="338"/>
      <c r="AC27" s="336"/>
      <c r="AD27" s="337"/>
      <c r="AE27" s="338"/>
      <c r="AF27" s="336"/>
      <c r="AG27" s="337"/>
      <c r="AH27" s="338"/>
      <c r="AI27" s="384"/>
      <c r="AJ27" s="385"/>
      <c r="AK27" s="386"/>
      <c r="AL27" s="15"/>
      <c r="AM27" s="15"/>
      <c r="AN27" s="99" t="s">
        <v>73</v>
      </c>
      <c r="AO27" s="101">
        <v>44603</v>
      </c>
    </row>
    <row r="28" spans="1:41" s="17" customFormat="1" ht="19.5" customHeight="1">
      <c r="A28" s="112">
        <f t="shared" si="0"/>
        <v>44306</v>
      </c>
      <c r="B28" s="229"/>
      <c r="C28" s="230"/>
      <c r="D28" s="231"/>
      <c r="E28" s="232"/>
      <c r="F28" s="232"/>
      <c r="G28" s="57" t="s">
        <v>51</v>
      </c>
      <c r="H28" s="232"/>
      <c r="I28" s="232"/>
      <c r="J28" s="233"/>
      <c r="K28" s="229"/>
      <c r="L28" s="234"/>
      <c r="M28" s="230"/>
      <c r="N28" s="235"/>
      <c r="O28" s="236"/>
      <c r="P28" s="237"/>
      <c r="Q28" s="374"/>
      <c r="R28" s="337"/>
      <c r="S28" s="338"/>
      <c r="T28" s="374"/>
      <c r="U28" s="337"/>
      <c r="V28" s="375"/>
      <c r="W28" s="336"/>
      <c r="X28" s="337"/>
      <c r="Y28" s="375"/>
      <c r="Z28" s="336"/>
      <c r="AA28" s="337"/>
      <c r="AB28" s="338"/>
      <c r="AC28" s="336"/>
      <c r="AD28" s="337"/>
      <c r="AE28" s="338"/>
      <c r="AF28" s="336"/>
      <c r="AG28" s="337"/>
      <c r="AH28" s="338"/>
      <c r="AI28" s="384"/>
      <c r="AJ28" s="385"/>
      <c r="AK28" s="386"/>
      <c r="AL28" s="15"/>
      <c r="AM28" s="15"/>
      <c r="AN28" s="99" t="s">
        <v>68</v>
      </c>
      <c r="AO28" s="101">
        <v>44615</v>
      </c>
    </row>
    <row r="29" spans="1:41" s="17" customFormat="1" ht="19.5" customHeight="1">
      <c r="A29" s="112">
        <f t="shared" si="0"/>
        <v>44307</v>
      </c>
      <c r="B29" s="229"/>
      <c r="C29" s="230"/>
      <c r="D29" s="231"/>
      <c r="E29" s="232"/>
      <c r="F29" s="232"/>
      <c r="G29" s="57" t="s">
        <v>51</v>
      </c>
      <c r="H29" s="232"/>
      <c r="I29" s="232"/>
      <c r="J29" s="233"/>
      <c r="K29" s="229"/>
      <c r="L29" s="234"/>
      <c r="M29" s="230"/>
      <c r="N29" s="235"/>
      <c r="O29" s="236"/>
      <c r="P29" s="237"/>
      <c r="Q29" s="374"/>
      <c r="R29" s="337"/>
      <c r="S29" s="338"/>
      <c r="T29" s="374"/>
      <c r="U29" s="337"/>
      <c r="V29" s="375"/>
      <c r="W29" s="336"/>
      <c r="X29" s="337"/>
      <c r="Y29" s="375"/>
      <c r="Z29" s="336"/>
      <c r="AA29" s="337"/>
      <c r="AB29" s="338"/>
      <c r="AC29" s="336"/>
      <c r="AD29" s="337"/>
      <c r="AE29" s="338"/>
      <c r="AF29" s="336"/>
      <c r="AG29" s="337"/>
      <c r="AH29" s="338"/>
      <c r="AI29" s="384"/>
      <c r="AJ29" s="385"/>
      <c r="AK29" s="386"/>
      <c r="AL29" s="15"/>
      <c r="AM29" s="15"/>
      <c r="AN29" s="99" t="s">
        <v>23</v>
      </c>
      <c r="AO29" s="101">
        <v>44641</v>
      </c>
    </row>
    <row r="30" spans="1:41" s="17" customFormat="1" ht="19.5" customHeight="1">
      <c r="A30" s="112">
        <f t="shared" si="0"/>
        <v>44308</v>
      </c>
      <c r="B30" s="229"/>
      <c r="C30" s="230"/>
      <c r="D30" s="231"/>
      <c r="E30" s="232"/>
      <c r="F30" s="232"/>
      <c r="G30" s="57" t="s">
        <v>51</v>
      </c>
      <c r="H30" s="232"/>
      <c r="I30" s="232"/>
      <c r="J30" s="233"/>
      <c r="K30" s="229"/>
      <c r="L30" s="234"/>
      <c r="M30" s="230"/>
      <c r="N30" s="235"/>
      <c r="O30" s="236"/>
      <c r="P30" s="237"/>
      <c r="Q30" s="374"/>
      <c r="R30" s="337"/>
      <c r="S30" s="338"/>
      <c r="T30" s="374"/>
      <c r="U30" s="337"/>
      <c r="V30" s="375"/>
      <c r="W30" s="336"/>
      <c r="X30" s="337"/>
      <c r="Y30" s="375"/>
      <c r="Z30" s="336"/>
      <c r="AA30" s="337"/>
      <c r="AB30" s="338"/>
      <c r="AC30" s="336"/>
      <c r="AD30" s="337"/>
      <c r="AE30" s="338"/>
      <c r="AF30" s="336"/>
      <c r="AG30" s="337"/>
      <c r="AH30" s="338"/>
      <c r="AI30" s="384"/>
      <c r="AJ30" s="385"/>
      <c r="AK30" s="386"/>
      <c r="AL30" s="15"/>
      <c r="AM30" s="15"/>
      <c r="AO30" s="35"/>
    </row>
    <row r="31" spans="1:41" s="17" customFormat="1" ht="19.5" customHeight="1">
      <c r="A31" s="112">
        <f t="shared" si="0"/>
        <v>44309</v>
      </c>
      <c r="B31" s="229"/>
      <c r="C31" s="230"/>
      <c r="D31" s="231"/>
      <c r="E31" s="232"/>
      <c r="F31" s="232"/>
      <c r="G31" s="57" t="s">
        <v>51</v>
      </c>
      <c r="H31" s="232"/>
      <c r="I31" s="232"/>
      <c r="J31" s="233"/>
      <c r="K31" s="229"/>
      <c r="L31" s="234"/>
      <c r="M31" s="230"/>
      <c r="N31" s="235"/>
      <c r="O31" s="236"/>
      <c r="P31" s="237"/>
      <c r="Q31" s="374"/>
      <c r="R31" s="337"/>
      <c r="S31" s="338"/>
      <c r="T31" s="374"/>
      <c r="U31" s="337"/>
      <c r="V31" s="375"/>
      <c r="W31" s="336"/>
      <c r="X31" s="337"/>
      <c r="Y31" s="375"/>
      <c r="Z31" s="336"/>
      <c r="AA31" s="337"/>
      <c r="AB31" s="338"/>
      <c r="AC31" s="336"/>
      <c r="AD31" s="337"/>
      <c r="AE31" s="338"/>
      <c r="AF31" s="336"/>
      <c r="AG31" s="337"/>
      <c r="AH31" s="338"/>
      <c r="AI31" s="384"/>
      <c r="AJ31" s="385"/>
      <c r="AK31" s="386"/>
      <c r="AL31" s="15"/>
      <c r="AM31" s="15"/>
      <c r="AO31" s="35"/>
    </row>
    <row r="32" spans="1:41" s="17" customFormat="1" ht="19.5" customHeight="1">
      <c r="A32" s="112">
        <f t="shared" si="0"/>
        <v>44310</v>
      </c>
      <c r="B32" s="229"/>
      <c r="C32" s="230"/>
      <c r="D32" s="231"/>
      <c r="E32" s="232"/>
      <c r="F32" s="232"/>
      <c r="G32" s="57" t="s">
        <v>51</v>
      </c>
      <c r="H32" s="232"/>
      <c r="I32" s="232"/>
      <c r="J32" s="233"/>
      <c r="K32" s="229"/>
      <c r="L32" s="234"/>
      <c r="M32" s="230"/>
      <c r="N32" s="235"/>
      <c r="O32" s="236"/>
      <c r="P32" s="237"/>
      <c r="Q32" s="374"/>
      <c r="R32" s="337"/>
      <c r="S32" s="338"/>
      <c r="T32" s="374"/>
      <c r="U32" s="337"/>
      <c r="V32" s="375"/>
      <c r="W32" s="336"/>
      <c r="X32" s="337"/>
      <c r="Y32" s="375"/>
      <c r="Z32" s="336"/>
      <c r="AA32" s="337"/>
      <c r="AB32" s="338"/>
      <c r="AC32" s="336"/>
      <c r="AD32" s="337"/>
      <c r="AE32" s="338"/>
      <c r="AF32" s="336"/>
      <c r="AG32" s="337"/>
      <c r="AH32" s="338"/>
      <c r="AI32" s="384"/>
      <c r="AJ32" s="385"/>
      <c r="AK32" s="386"/>
      <c r="AL32" s="15"/>
      <c r="AM32" s="15"/>
      <c r="AO32" s="35"/>
    </row>
    <row r="33" spans="1:41" s="17" customFormat="1" ht="19.5" customHeight="1">
      <c r="A33" s="112">
        <f t="shared" si="0"/>
        <v>44311</v>
      </c>
      <c r="B33" s="229"/>
      <c r="C33" s="230"/>
      <c r="D33" s="231"/>
      <c r="E33" s="232"/>
      <c r="F33" s="232"/>
      <c r="G33" s="57" t="s">
        <v>51</v>
      </c>
      <c r="H33" s="232"/>
      <c r="I33" s="232"/>
      <c r="J33" s="233"/>
      <c r="K33" s="229"/>
      <c r="L33" s="234"/>
      <c r="M33" s="230"/>
      <c r="N33" s="235"/>
      <c r="O33" s="236"/>
      <c r="P33" s="237"/>
      <c r="Q33" s="374"/>
      <c r="R33" s="337"/>
      <c r="S33" s="338"/>
      <c r="T33" s="374"/>
      <c r="U33" s="337"/>
      <c r="V33" s="375"/>
      <c r="W33" s="336"/>
      <c r="X33" s="337"/>
      <c r="Y33" s="375"/>
      <c r="Z33" s="336"/>
      <c r="AA33" s="337"/>
      <c r="AB33" s="338"/>
      <c r="AC33" s="336"/>
      <c r="AD33" s="337"/>
      <c r="AE33" s="338"/>
      <c r="AF33" s="336"/>
      <c r="AG33" s="337"/>
      <c r="AH33" s="338"/>
      <c r="AI33" s="384"/>
      <c r="AJ33" s="385"/>
      <c r="AK33" s="386"/>
      <c r="AL33" s="15"/>
      <c r="AM33" s="15"/>
      <c r="AO33" s="35"/>
    </row>
    <row r="34" spans="1:41" s="17" customFormat="1" ht="19.5" customHeight="1">
      <c r="A34" s="112">
        <f t="shared" si="0"/>
        <v>44312</v>
      </c>
      <c r="B34" s="229"/>
      <c r="C34" s="230"/>
      <c r="D34" s="231"/>
      <c r="E34" s="232"/>
      <c r="F34" s="232"/>
      <c r="G34" s="57" t="s">
        <v>51</v>
      </c>
      <c r="H34" s="232"/>
      <c r="I34" s="232"/>
      <c r="J34" s="233"/>
      <c r="K34" s="229"/>
      <c r="L34" s="234"/>
      <c r="M34" s="230"/>
      <c r="N34" s="244"/>
      <c r="O34" s="245"/>
      <c r="P34" s="246"/>
      <c r="Q34" s="374"/>
      <c r="R34" s="337"/>
      <c r="S34" s="338"/>
      <c r="T34" s="374"/>
      <c r="U34" s="337"/>
      <c r="V34" s="375"/>
      <c r="W34" s="336"/>
      <c r="X34" s="337"/>
      <c r="Y34" s="375"/>
      <c r="Z34" s="336"/>
      <c r="AA34" s="337"/>
      <c r="AB34" s="338"/>
      <c r="AC34" s="336"/>
      <c r="AD34" s="337"/>
      <c r="AE34" s="338"/>
      <c r="AF34" s="336"/>
      <c r="AG34" s="337"/>
      <c r="AH34" s="338"/>
      <c r="AI34" s="384"/>
      <c r="AJ34" s="385"/>
      <c r="AK34" s="386"/>
      <c r="AL34" s="15"/>
      <c r="AM34" s="15"/>
      <c r="AO34" s="35"/>
    </row>
    <row r="35" spans="1:41" s="17" customFormat="1" ht="19.5" customHeight="1">
      <c r="A35" s="112">
        <f t="shared" si="0"/>
        <v>44313</v>
      </c>
      <c r="B35" s="229"/>
      <c r="C35" s="230"/>
      <c r="D35" s="231"/>
      <c r="E35" s="232"/>
      <c r="F35" s="232"/>
      <c r="G35" s="57" t="s">
        <v>51</v>
      </c>
      <c r="H35" s="232"/>
      <c r="I35" s="232"/>
      <c r="J35" s="233"/>
      <c r="K35" s="229"/>
      <c r="L35" s="234"/>
      <c r="M35" s="230"/>
      <c r="N35" s="235"/>
      <c r="O35" s="236"/>
      <c r="P35" s="237"/>
      <c r="Q35" s="374"/>
      <c r="R35" s="337"/>
      <c r="S35" s="338"/>
      <c r="T35" s="374"/>
      <c r="U35" s="337"/>
      <c r="V35" s="375"/>
      <c r="W35" s="336"/>
      <c r="X35" s="337"/>
      <c r="Y35" s="375"/>
      <c r="Z35" s="336"/>
      <c r="AA35" s="337"/>
      <c r="AB35" s="338"/>
      <c r="AC35" s="336"/>
      <c r="AD35" s="337"/>
      <c r="AE35" s="338"/>
      <c r="AF35" s="336"/>
      <c r="AG35" s="337"/>
      <c r="AH35" s="338"/>
      <c r="AI35" s="384"/>
      <c r="AJ35" s="385"/>
      <c r="AK35" s="386"/>
      <c r="AL35" s="15"/>
      <c r="AM35" s="15"/>
      <c r="AO35" s="35"/>
    </row>
    <row r="36" spans="1:41" s="17" customFormat="1" ht="19.5" customHeight="1">
      <c r="A36" s="112">
        <f t="shared" si="0"/>
        <v>44314</v>
      </c>
      <c r="B36" s="229"/>
      <c r="C36" s="230"/>
      <c r="D36" s="231"/>
      <c r="E36" s="232"/>
      <c r="F36" s="232"/>
      <c r="G36" s="57" t="s">
        <v>51</v>
      </c>
      <c r="H36" s="232"/>
      <c r="I36" s="232"/>
      <c r="J36" s="233"/>
      <c r="K36" s="229"/>
      <c r="L36" s="234"/>
      <c r="M36" s="230"/>
      <c r="N36" s="235"/>
      <c r="O36" s="236"/>
      <c r="P36" s="237"/>
      <c r="Q36" s="374"/>
      <c r="R36" s="337"/>
      <c r="S36" s="338"/>
      <c r="T36" s="374"/>
      <c r="U36" s="337"/>
      <c r="V36" s="375"/>
      <c r="W36" s="336"/>
      <c r="X36" s="337"/>
      <c r="Y36" s="375"/>
      <c r="Z36" s="336"/>
      <c r="AA36" s="337"/>
      <c r="AB36" s="338"/>
      <c r="AC36" s="336"/>
      <c r="AD36" s="337"/>
      <c r="AE36" s="338"/>
      <c r="AF36" s="336"/>
      <c r="AG36" s="337"/>
      <c r="AH36" s="338"/>
      <c r="AI36" s="384"/>
      <c r="AJ36" s="385"/>
      <c r="AK36" s="386"/>
      <c r="AL36" s="15"/>
      <c r="AM36" s="15"/>
      <c r="AO36" s="35"/>
    </row>
    <row r="37" spans="1:41" s="17" customFormat="1" ht="19.5" customHeight="1">
      <c r="A37" s="113">
        <f t="shared" si="0"/>
        <v>44315</v>
      </c>
      <c r="B37" s="229"/>
      <c r="C37" s="230"/>
      <c r="D37" s="231"/>
      <c r="E37" s="232"/>
      <c r="F37" s="232"/>
      <c r="G37" s="58" t="s">
        <v>51</v>
      </c>
      <c r="H37" s="232"/>
      <c r="I37" s="232"/>
      <c r="J37" s="233"/>
      <c r="K37" s="229"/>
      <c r="L37" s="234"/>
      <c r="M37" s="230"/>
      <c r="N37" s="250"/>
      <c r="O37" s="251"/>
      <c r="P37" s="251"/>
      <c r="Q37" s="374"/>
      <c r="R37" s="337"/>
      <c r="S37" s="338"/>
      <c r="T37" s="374"/>
      <c r="U37" s="337"/>
      <c r="V37" s="375"/>
      <c r="W37" s="336"/>
      <c r="X37" s="337"/>
      <c r="Y37" s="375"/>
      <c r="Z37" s="336"/>
      <c r="AA37" s="337"/>
      <c r="AB37" s="338"/>
      <c r="AC37" s="336"/>
      <c r="AD37" s="337"/>
      <c r="AE37" s="338"/>
      <c r="AF37" s="336"/>
      <c r="AG37" s="337"/>
      <c r="AH37" s="338"/>
      <c r="AI37" s="384"/>
      <c r="AJ37" s="385"/>
      <c r="AK37" s="386"/>
      <c r="AL37" s="15"/>
      <c r="AM37" s="15"/>
      <c r="AO37" s="35"/>
    </row>
    <row r="38" spans="1:41" s="17" customFormat="1" ht="19.5" customHeight="1">
      <c r="A38" s="113">
        <f t="shared" si="0"/>
        <v>44316</v>
      </c>
      <c r="B38" s="229"/>
      <c r="C38" s="230"/>
      <c r="D38" s="231"/>
      <c r="E38" s="232"/>
      <c r="F38" s="232"/>
      <c r="G38" s="58" t="s">
        <v>51</v>
      </c>
      <c r="H38" s="232"/>
      <c r="I38" s="232"/>
      <c r="J38" s="233"/>
      <c r="K38" s="229"/>
      <c r="L38" s="234"/>
      <c r="M38" s="230"/>
      <c r="N38" s="250"/>
      <c r="O38" s="251"/>
      <c r="P38" s="251"/>
      <c r="Q38" s="374"/>
      <c r="R38" s="337"/>
      <c r="S38" s="338"/>
      <c r="T38" s="374"/>
      <c r="U38" s="337"/>
      <c r="V38" s="375"/>
      <c r="W38" s="336"/>
      <c r="X38" s="337"/>
      <c r="Y38" s="375"/>
      <c r="Z38" s="336"/>
      <c r="AA38" s="337"/>
      <c r="AB38" s="338"/>
      <c r="AC38" s="336"/>
      <c r="AD38" s="337"/>
      <c r="AE38" s="338"/>
      <c r="AF38" s="336"/>
      <c r="AG38" s="337"/>
      <c r="AH38" s="338"/>
      <c r="AI38" s="384"/>
      <c r="AJ38" s="385"/>
      <c r="AK38" s="386"/>
      <c r="AL38" s="15"/>
      <c r="AM38" s="15"/>
      <c r="AO38" s="35"/>
    </row>
    <row r="39" spans="1:41" s="17" customFormat="1" ht="19.5" customHeight="1" thickBot="1">
      <c r="A39" s="114">
        <f t="shared" si="0"/>
        <v>44317</v>
      </c>
      <c r="B39" s="229"/>
      <c r="C39" s="230"/>
      <c r="D39" s="399"/>
      <c r="E39" s="355"/>
      <c r="F39" s="355"/>
      <c r="G39" s="58" t="s">
        <v>51</v>
      </c>
      <c r="H39" s="355"/>
      <c r="I39" s="355"/>
      <c r="J39" s="356"/>
      <c r="K39" s="229"/>
      <c r="L39" s="234"/>
      <c r="M39" s="230"/>
      <c r="N39" s="400"/>
      <c r="O39" s="401"/>
      <c r="P39" s="401"/>
      <c r="Q39" s="370"/>
      <c r="R39" s="368"/>
      <c r="S39" s="369"/>
      <c r="T39" s="370"/>
      <c r="U39" s="368"/>
      <c r="V39" s="371"/>
      <c r="W39" s="367"/>
      <c r="X39" s="368"/>
      <c r="Y39" s="371"/>
      <c r="Z39" s="367"/>
      <c r="AA39" s="368"/>
      <c r="AB39" s="369"/>
      <c r="AC39" s="367"/>
      <c r="AD39" s="368"/>
      <c r="AE39" s="369"/>
      <c r="AF39" s="367"/>
      <c r="AG39" s="368"/>
      <c r="AH39" s="369"/>
      <c r="AI39" s="402"/>
      <c r="AJ39" s="403"/>
      <c r="AK39" s="404"/>
      <c r="AL39" s="15"/>
      <c r="AM39" s="15"/>
      <c r="AO39" s="35"/>
    </row>
    <row r="40" spans="1:41" ht="40.5" customHeight="1" thickBot="1" thickTop="1">
      <c r="A40" s="37"/>
      <c r="B40" s="38" t="s">
        <v>4</v>
      </c>
      <c r="C40" s="38"/>
      <c r="D40" s="39"/>
      <c r="E40" s="40"/>
      <c r="F40" s="41"/>
      <c r="G40" s="38"/>
      <c r="H40" s="38"/>
      <c r="I40" s="38"/>
      <c r="J40" s="42"/>
      <c r="K40" s="41"/>
      <c r="L40" s="41"/>
      <c r="M40" s="41"/>
      <c r="N40" s="41"/>
      <c r="O40" s="41"/>
      <c r="P40" s="41"/>
      <c r="Q40" s="388"/>
      <c r="R40" s="389"/>
      <c r="S40" s="390"/>
      <c r="T40" s="388"/>
      <c r="U40" s="389"/>
      <c r="V40" s="391"/>
      <c r="W40" s="392"/>
      <c r="X40" s="389"/>
      <c r="Y40" s="391"/>
      <c r="Z40" s="378"/>
      <c r="AA40" s="378"/>
      <c r="AB40" s="379"/>
      <c r="AC40" s="378"/>
      <c r="AD40" s="378"/>
      <c r="AE40" s="379"/>
      <c r="AF40" s="378"/>
      <c r="AG40" s="378"/>
      <c r="AH40" s="379"/>
      <c r="AI40" s="279"/>
      <c r="AJ40" s="280"/>
      <c r="AK40" s="281"/>
      <c r="AL40" s="18"/>
      <c r="AN40" s="17"/>
      <c r="AO40" s="35"/>
    </row>
    <row r="41" spans="1:41" ht="9.75" customHeight="1">
      <c r="A41" s="29"/>
      <c r="N41" s="8"/>
      <c r="O41" s="8"/>
      <c r="P41" s="8"/>
      <c r="Q41" s="359" t="s">
        <v>10</v>
      </c>
      <c r="R41" s="359"/>
      <c r="S41" s="359"/>
      <c r="T41" s="359" t="s">
        <v>12</v>
      </c>
      <c r="U41" s="359"/>
      <c r="V41" s="359"/>
      <c r="W41" s="359" t="s">
        <v>13</v>
      </c>
      <c r="X41" s="359"/>
      <c r="Y41" s="359"/>
      <c r="Z41" s="359" t="s">
        <v>56</v>
      </c>
      <c r="AA41" s="359"/>
      <c r="AB41" s="359"/>
      <c r="AC41" s="360" t="s">
        <v>55</v>
      </c>
      <c r="AD41" s="360"/>
      <c r="AE41" s="360"/>
      <c r="AF41" s="359" t="s">
        <v>11</v>
      </c>
      <c r="AG41" s="359"/>
      <c r="AH41" s="359"/>
      <c r="AI41" s="98"/>
      <c r="AJ41" s="98"/>
      <c r="AK41" s="98"/>
      <c r="AN41" s="17"/>
      <c r="AO41" s="35"/>
    </row>
    <row r="42" spans="1:41" ht="12.75" customHeight="1">
      <c r="A42" s="20" t="s">
        <v>5</v>
      </c>
      <c r="B42" s="21"/>
      <c r="C42" s="21"/>
      <c r="D42" s="45"/>
      <c r="E42" s="21"/>
      <c r="F42" s="21"/>
      <c r="G42" s="46"/>
      <c r="H42" s="19"/>
      <c r="I42" s="20" t="s">
        <v>14</v>
      </c>
      <c r="J42" s="21"/>
      <c r="K42" s="21"/>
      <c r="L42" s="21"/>
      <c r="M42" s="21"/>
      <c r="N42" s="21"/>
      <c r="O42" s="21"/>
      <c r="P42" s="21"/>
      <c r="Q42" s="21"/>
      <c r="R42" s="21"/>
      <c r="S42" s="21"/>
      <c r="T42" s="22"/>
      <c r="W42" s="321" t="s">
        <v>15</v>
      </c>
      <c r="X42" s="322"/>
      <c r="Y42" s="322"/>
      <c r="Z42" s="322"/>
      <c r="AA42" s="357" t="s">
        <v>45</v>
      </c>
      <c r="AB42" s="357"/>
      <c r="AC42" s="358"/>
      <c r="AD42" s="34"/>
      <c r="AE42" s="34"/>
      <c r="AH42" s="361" t="s">
        <v>31</v>
      </c>
      <c r="AI42" s="362"/>
      <c r="AJ42" s="362"/>
      <c r="AK42" s="363"/>
      <c r="AN42" s="17"/>
      <c r="AO42" s="35"/>
    </row>
    <row r="43" spans="1:41" ht="12.75" customHeight="1">
      <c r="A43" s="47"/>
      <c r="B43" s="31"/>
      <c r="C43" s="30"/>
      <c r="D43" s="32"/>
      <c r="E43" s="30"/>
      <c r="F43" s="31"/>
      <c r="G43" s="48"/>
      <c r="H43" s="8"/>
      <c r="I43" s="31"/>
      <c r="J43" s="30"/>
      <c r="K43" s="31"/>
      <c r="L43" s="30"/>
      <c r="M43" s="31"/>
      <c r="N43" s="30"/>
      <c r="O43" s="31"/>
      <c r="P43" s="30"/>
      <c r="Q43" s="31"/>
      <c r="R43" s="30"/>
      <c r="S43" s="31"/>
      <c r="T43" s="30"/>
      <c r="W43" s="323" t="s">
        <v>16</v>
      </c>
      <c r="X43" s="324"/>
      <c r="Y43" s="324"/>
      <c r="Z43" s="324"/>
      <c r="AA43" s="376" t="s">
        <v>46</v>
      </c>
      <c r="AB43" s="376"/>
      <c r="AC43" s="377"/>
      <c r="AD43" s="34"/>
      <c r="AE43" s="34"/>
      <c r="AH43" s="364"/>
      <c r="AI43" s="365"/>
      <c r="AJ43" s="365"/>
      <c r="AK43" s="366"/>
      <c r="AL43" s="18"/>
      <c r="AM43" s="18"/>
      <c r="AN43" s="17"/>
      <c r="AO43" s="35"/>
    </row>
    <row r="44" spans="1:39" ht="12.75" customHeight="1">
      <c r="A44" s="49"/>
      <c r="B44" s="25"/>
      <c r="C44" s="24"/>
      <c r="D44" s="26"/>
      <c r="E44" s="24"/>
      <c r="F44" s="25"/>
      <c r="G44" s="50"/>
      <c r="H44" s="8"/>
      <c r="I44" s="25"/>
      <c r="J44" s="24"/>
      <c r="K44" s="25"/>
      <c r="L44" s="24"/>
      <c r="M44" s="25"/>
      <c r="N44" s="24"/>
      <c r="O44" s="25"/>
      <c r="P44" s="24"/>
      <c r="Q44" s="25"/>
      <c r="R44" s="24"/>
      <c r="S44" s="25"/>
      <c r="T44" s="24"/>
      <c r="W44" s="325" t="s">
        <v>35</v>
      </c>
      <c r="X44" s="326"/>
      <c r="Y44" s="326"/>
      <c r="Z44" s="327"/>
      <c r="AA44" s="372" t="s">
        <v>46</v>
      </c>
      <c r="AB44" s="372"/>
      <c r="AC44" s="373"/>
      <c r="AD44" s="23"/>
      <c r="AE44" s="23"/>
      <c r="AH44" s="313"/>
      <c r="AI44" s="314"/>
      <c r="AJ44" s="317" t="s">
        <v>47</v>
      </c>
      <c r="AK44" s="318"/>
      <c r="AL44" s="18"/>
      <c r="AM44" s="18"/>
    </row>
    <row r="45" spans="1:39" ht="12.75" customHeight="1">
      <c r="A45" s="51"/>
      <c r="B45" s="27"/>
      <c r="C45" s="28"/>
      <c r="D45" s="52"/>
      <c r="E45" s="28"/>
      <c r="F45" s="27"/>
      <c r="G45" s="53"/>
      <c r="H45" s="8"/>
      <c r="I45" s="27"/>
      <c r="J45" s="28"/>
      <c r="K45" s="27"/>
      <c r="L45" s="28"/>
      <c r="M45" s="27"/>
      <c r="N45" s="28"/>
      <c r="O45" s="27"/>
      <c r="P45" s="28"/>
      <c r="Q45" s="27"/>
      <c r="R45" s="28"/>
      <c r="S45" s="27"/>
      <c r="T45" s="28"/>
      <c r="W45" s="328" t="s">
        <v>86</v>
      </c>
      <c r="X45" s="329"/>
      <c r="Y45" s="329"/>
      <c r="Z45" s="329"/>
      <c r="AA45" s="330" t="s">
        <v>43</v>
      </c>
      <c r="AB45" s="330"/>
      <c r="AC45" s="331"/>
      <c r="AD45" s="23"/>
      <c r="AE45" s="23"/>
      <c r="AH45" s="315"/>
      <c r="AI45" s="316"/>
      <c r="AJ45" s="319"/>
      <c r="AK45" s="320"/>
      <c r="AL45" s="18"/>
      <c r="AM45" s="18"/>
    </row>
    <row r="46" ht="14.25">
      <c r="AO46" s="7"/>
    </row>
    <row r="47" ht="14.25">
      <c r="AO47" s="7"/>
    </row>
    <row r="48" ht="13.5">
      <c r="AO48" s="7"/>
    </row>
    <row r="49" ht="13.5">
      <c r="AO49" s="7"/>
    </row>
  </sheetData>
  <sheetProtection/>
  <mergeCells count="422">
    <mergeCell ref="Y1:AC1"/>
    <mergeCell ref="AI25:AK25"/>
    <mergeCell ref="AF26:AH26"/>
    <mergeCell ref="AI28:AK28"/>
    <mergeCell ref="AC26:AE26"/>
    <mergeCell ref="AI27:AK27"/>
    <mergeCell ref="AF27:AH27"/>
    <mergeCell ref="AC27:AE27"/>
    <mergeCell ref="AI26:AK26"/>
    <mergeCell ref="AF25:AH25"/>
    <mergeCell ref="AC28:AE28"/>
    <mergeCell ref="AF41:AH41"/>
    <mergeCell ref="AF40:AH40"/>
    <mergeCell ref="AI40:AK40"/>
    <mergeCell ref="B38:C38"/>
    <mergeCell ref="D38:F38"/>
    <mergeCell ref="Q39:S39"/>
    <mergeCell ref="AI38:AK38"/>
    <mergeCell ref="Q41:S41"/>
    <mergeCell ref="W41:Y41"/>
    <mergeCell ref="B39:C39"/>
    <mergeCell ref="AI39:AK39"/>
    <mergeCell ref="W37:Y37"/>
    <mergeCell ref="Q37:S37"/>
    <mergeCell ref="AI34:AK34"/>
    <mergeCell ref="W35:Y35"/>
    <mergeCell ref="N34:P34"/>
    <mergeCell ref="AF38:AH38"/>
    <mergeCell ref="AF37:AH37"/>
    <mergeCell ref="AI36:AK36"/>
    <mergeCell ref="D39:F39"/>
    <mergeCell ref="N39:P39"/>
    <mergeCell ref="K39:M39"/>
    <mergeCell ref="H38:J38"/>
    <mergeCell ref="AC34:AE34"/>
    <mergeCell ref="K38:M38"/>
    <mergeCell ref="N38:P38"/>
    <mergeCell ref="Q38:S38"/>
    <mergeCell ref="T38:V38"/>
    <mergeCell ref="D34:F34"/>
    <mergeCell ref="B37:C37"/>
    <mergeCell ref="D37:F37"/>
    <mergeCell ref="K37:M37"/>
    <mergeCell ref="N37:P37"/>
    <mergeCell ref="H37:J37"/>
    <mergeCell ref="T37:V37"/>
    <mergeCell ref="B36:C36"/>
    <mergeCell ref="D36:F36"/>
    <mergeCell ref="H36:J36"/>
    <mergeCell ref="K36:M36"/>
    <mergeCell ref="N36:P36"/>
    <mergeCell ref="B35:C35"/>
    <mergeCell ref="D35:F35"/>
    <mergeCell ref="H35:J35"/>
    <mergeCell ref="K35:M35"/>
    <mergeCell ref="H34:J34"/>
    <mergeCell ref="B34:C34"/>
    <mergeCell ref="K34:M34"/>
    <mergeCell ref="H28:J28"/>
    <mergeCell ref="Q29:S29"/>
    <mergeCell ref="K30:M30"/>
    <mergeCell ref="D28:F28"/>
    <mergeCell ref="B30:C30"/>
    <mergeCell ref="D30:F30"/>
    <mergeCell ref="K28:M28"/>
    <mergeCell ref="N28:P28"/>
    <mergeCell ref="Q28:S28"/>
    <mergeCell ref="D27:F27"/>
    <mergeCell ref="B12:C12"/>
    <mergeCell ref="B13:C13"/>
    <mergeCell ref="B14:C14"/>
    <mergeCell ref="B22:C22"/>
    <mergeCell ref="B23:C23"/>
    <mergeCell ref="B15:C15"/>
    <mergeCell ref="B20:C20"/>
    <mergeCell ref="D13:F13"/>
    <mergeCell ref="D17:F17"/>
    <mergeCell ref="B11:C11"/>
    <mergeCell ref="B24:C24"/>
    <mergeCell ref="D24:F24"/>
    <mergeCell ref="D23:F23"/>
    <mergeCell ref="B28:C28"/>
    <mergeCell ref="B27:C27"/>
    <mergeCell ref="B25:C25"/>
    <mergeCell ref="B26:C26"/>
    <mergeCell ref="B21:C21"/>
    <mergeCell ref="B16:C16"/>
    <mergeCell ref="B19:C19"/>
    <mergeCell ref="B17:C17"/>
    <mergeCell ref="D9:F9"/>
    <mergeCell ref="T10:V10"/>
    <mergeCell ref="Q10:S10"/>
    <mergeCell ref="D10:F10"/>
    <mergeCell ref="K9:M9"/>
    <mergeCell ref="B9:C9"/>
    <mergeCell ref="H9:J9"/>
    <mergeCell ref="K10:M10"/>
    <mergeCell ref="AC10:AE10"/>
    <mergeCell ref="T11:V11"/>
    <mergeCell ref="N9:P9"/>
    <mergeCell ref="Q9:S9"/>
    <mergeCell ref="T9:V9"/>
    <mergeCell ref="N10:P10"/>
    <mergeCell ref="W11:Y11"/>
    <mergeCell ref="T12:V12"/>
    <mergeCell ref="H10:J10"/>
    <mergeCell ref="AI8:AK8"/>
    <mergeCell ref="AI9:AK9"/>
    <mergeCell ref="AI10:AK10"/>
    <mergeCell ref="AF8:AH8"/>
    <mergeCell ref="AF9:AH9"/>
    <mergeCell ref="AF10:AH10"/>
    <mergeCell ref="W8:Y8"/>
    <mergeCell ref="AF11:AH11"/>
    <mergeCell ref="Q13:S13"/>
    <mergeCell ref="K13:M13"/>
    <mergeCell ref="D12:F12"/>
    <mergeCell ref="Q12:S12"/>
    <mergeCell ref="K12:M12"/>
    <mergeCell ref="H11:J11"/>
    <mergeCell ref="N11:P11"/>
    <mergeCell ref="Q11:S11"/>
    <mergeCell ref="K11:M11"/>
    <mergeCell ref="D11:F11"/>
    <mergeCell ref="AI11:AK11"/>
    <mergeCell ref="Z11:AB11"/>
    <mergeCell ref="AF13:AH13"/>
    <mergeCell ref="AI13:AK13"/>
    <mergeCell ref="AC11:AE11"/>
    <mergeCell ref="AC12:AE12"/>
    <mergeCell ref="H13:J13"/>
    <mergeCell ref="N13:P13"/>
    <mergeCell ref="AI16:AK16"/>
    <mergeCell ref="AF16:AH16"/>
    <mergeCell ref="W14:Y14"/>
    <mergeCell ref="AI14:AK14"/>
    <mergeCell ref="AI15:AK15"/>
    <mergeCell ref="AC15:AE15"/>
    <mergeCell ref="W15:Y15"/>
    <mergeCell ref="AF15:AH15"/>
    <mergeCell ref="W12:Y12"/>
    <mergeCell ref="AF12:AH12"/>
    <mergeCell ref="AI12:AK12"/>
    <mergeCell ref="Z12:AB12"/>
    <mergeCell ref="AC13:AE13"/>
    <mergeCell ref="Z13:AB13"/>
    <mergeCell ref="Q15:S15"/>
    <mergeCell ref="T15:V15"/>
    <mergeCell ref="Z15:AB15"/>
    <mergeCell ref="AF14:AH14"/>
    <mergeCell ref="D15:F15"/>
    <mergeCell ref="H15:J15"/>
    <mergeCell ref="N15:P15"/>
    <mergeCell ref="K15:M15"/>
    <mergeCell ref="D14:F14"/>
    <mergeCell ref="H14:J14"/>
    <mergeCell ref="K14:M14"/>
    <mergeCell ref="N14:P14"/>
    <mergeCell ref="AC14:AE14"/>
    <mergeCell ref="B18:C18"/>
    <mergeCell ref="D18:F18"/>
    <mergeCell ref="H18:J18"/>
    <mergeCell ref="H17:J17"/>
    <mergeCell ref="H16:J16"/>
    <mergeCell ref="D16:F16"/>
    <mergeCell ref="K17:M17"/>
    <mergeCell ref="AI17:AK17"/>
    <mergeCell ref="Q18:S18"/>
    <mergeCell ref="W17:Y17"/>
    <mergeCell ref="Q17:S17"/>
    <mergeCell ref="N17:P17"/>
    <mergeCell ref="AC17:AE17"/>
    <mergeCell ref="AF18:AH18"/>
    <mergeCell ref="T18:V18"/>
    <mergeCell ref="K18:M18"/>
    <mergeCell ref="N18:P18"/>
    <mergeCell ref="H20:J20"/>
    <mergeCell ref="N20:P20"/>
    <mergeCell ref="Q19:S19"/>
    <mergeCell ref="N19:P19"/>
    <mergeCell ref="K21:M21"/>
    <mergeCell ref="K19:M19"/>
    <mergeCell ref="K20:M20"/>
    <mergeCell ref="H21:J21"/>
    <mergeCell ref="D19:F19"/>
    <mergeCell ref="H19:J19"/>
    <mergeCell ref="D21:F21"/>
    <mergeCell ref="D20:F20"/>
    <mergeCell ref="N21:P21"/>
    <mergeCell ref="Q23:S23"/>
    <mergeCell ref="T20:V20"/>
    <mergeCell ref="Q20:S20"/>
    <mergeCell ref="Z20:AB20"/>
    <mergeCell ref="Z21:AB21"/>
    <mergeCell ref="Q21:S21"/>
    <mergeCell ref="T21:V21"/>
    <mergeCell ref="W20:Y20"/>
    <mergeCell ref="T23:V23"/>
    <mergeCell ref="K22:M22"/>
    <mergeCell ref="N22:P22"/>
    <mergeCell ref="D22:F22"/>
    <mergeCell ref="H22:J22"/>
    <mergeCell ref="Q22:S22"/>
    <mergeCell ref="T22:V22"/>
    <mergeCell ref="H24:J24"/>
    <mergeCell ref="N24:P24"/>
    <mergeCell ref="Q24:S24"/>
    <mergeCell ref="K24:M24"/>
    <mergeCell ref="H23:J23"/>
    <mergeCell ref="N23:P23"/>
    <mergeCell ref="K23:M23"/>
    <mergeCell ref="H27:J27"/>
    <mergeCell ref="N27:P27"/>
    <mergeCell ref="K27:M27"/>
    <mergeCell ref="K25:M25"/>
    <mergeCell ref="D25:F25"/>
    <mergeCell ref="D26:F26"/>
    <mergeCell ref="H26:J26"/>
    <mergeCell ref="N26:P26"/>
    <mergeCell ref="K26:M26"/>
    <mergeCell ref="H25:J25"/>
    <mergeCell ref="AI21:AK21"/>
    <mergeCell ref="AF21:AH21"/>
    <mergeCell ref="W21:Y21"/>
    <mergeCell ref="AI22:AK22"/>
    <mergeCell ref="AI23:AK23"/>
    <mergeCell ref="W23:Y23"/>
    <mergeCell ref="AF22:AH22"/>
    <mergeCell ref="W22:Y22"/>
    <mergeCell ref="AC22:AE22"/>
    <mergeCell ref="AC21:AE21"/>
    <mergeCell ref="AI19:AK19"/>
    <mergeCell ref="AI20:AK20"/>
    <mergeCell ref="AF20:AH20"/>
    <mergeCell ref="AC18:AE18"/>
    <mergeCell ref="AF19:AH19"/>
    <mergeCell ref="AC19:AE19"/>
    <mergeCell ref="AC20:AE20"/>
    <mergeCell ref="AI18:AK18"/>
    <mergeCell ref="W19:Y19"/>
    <mergeCell ref="AF17:AH17"/>
    <mergeCell ref="Z16:AB16"/>
    <mergeCell ref="Z17:AB17"/>
    <mergeCell ref="Z18:AB18"/>
    <mergeCell ref="Z19:AB19"/>
    <mergeCell ref="W16:Y16"/>
    <mergeCell ref="W18:Y18"/>
    <mergeCell ref="AC16:AE16"/>
    <mergeCell ref="AI24:AK24"/>
    <mergeCell ref="AF23:AH23"/>
    <mergeCell ref="AI29:AK29"/>
    <mergeCell ref="B29:C29"/>
    <mergeCell ref="D29:F29"/>
    <mergeCell ref="H29:J29"/>
    <mergeCell ref="N29:P29"/>
    <mergeCell ref="K29:M29"/>
    <mergeCell ref="N25:P25"/>
    <mergeCell ref="T29:V29"/>
    <mergeCell ref="W28:Y28"/>
    <mergeCell ref="AF28:AH28"/>
    <mergeCell ref="AF24:AH24"/>
    <mergeCell ref="N30:P30"/>
    <mergeCell ref="AF30:AH30"/>
    <mergeCell ref="Z28:AB28"/>
    <mergeCell ref="W25:Y25"/>
    <mergeCell ref="Z26:AB26"/>
    <mergeCell ref="Q26:S26"/>
    <mergeCell ref="T27:V27"/>
    <mergeCell ref="Q32:S32"/>
    <mergeCell ref="T30:V30"/>
    <mergeCell ref="Z29:AB29"/>
    <mergeCell ref="AC31:AE31"/>
    <mergeCell ref="Z32:AB32"/>
    <mergeCell ref="Z31:AB31"/>
    <mergeCell ref="W31:Y31"/>
    <mergeCell ref="T32:V32"/>
    <mergeCell ref="W32:Y32"/>
    <mergeCell ref="W29:Y29"/>
    <mergeCell ref="T31:V31"/>
    <mergeCell ref="AC30:AE30"/>
    <mergeCell ref="B31:C31"/>
    <mergeCell ref="D31:F31"/>
    <mergeCell ref="H31:J31"/>
    <mergeCell ref="N31:P31"/>
    <mergeCell ref="K31:M31"/>
    <mergeCell ref="Q31:S31"/>
    <mergeCell ref="H30:J30"/>
    <mergeCell ref="B32:C32"/>
    <mergeCell ref="D32:F32"/>
    <mergeCell ref="H32:J32"/>
    <mergeCell ref="N32:P32"/>
    <mergeCell ref="K32:M32"/>
    <mergeCell ref="B33:C33"/>
    <mergeCell ref="D33:F33"/>
    <mergeCell ref="H33:J33"/>
    <mergeCell ref="Q33:S33"/>
    <mergeCell ref="N33:P33"/>
    <mergeCell ref="K33:M33"/>
    <mergeCell ref="W33:Y33"/>
    <mergeCell ref="Q36:S36"/>
    <mergeCell ref="AF36:AH36"/>
    <mergeCell ref="N35:P35"/>
    <mergeCell ref="Z35:AB35"/>
    <mergeCell ref="T33:V33"/>
    <mergeCell ref="Z33:AB33"/>
    <mergeCell ref="AC33:AE33"/>
    <mergeCell ref="W34:Y34"/>
    <mergeCell ref="Z34:AB34"/>
    <mergeCell ref="AI32:AK32"/>
    <mergeCell ref="AC32:AE32"/>
    <mergeCell ref="AI37:AK37"/>
    <mergeCell ref="AF35:AH35"/>
    <mergeCell ref="AI33:AK33"/>
    <mergeCell ref="AF34:AH34"/>
    <mergeCell ref="AF33:AH33"/>
    <mergeCell ref="AF32:AH32"/>
    <mergeCell ref="AI35:AK35"/>
    <mergeCell ref="Q40:S40"/>
    <mergeCell ref="T40:V40"/>
    <mergeCell ref="W40:Y40"/>
    <mergeCell ref="Q34:S34"/>
    <mergeCell ref="T34:V34"/>
    <mergeCell ref="W39:Y39"/>
    <mergeCell ref="Q35:S35"/>
    <mergeCell ref="T35:V35"/>
    <mergeCell ref="T19:V19"/>
    <mergeCell ref="Q27:S27"/>
    <mergeCell ref="T17:V17"/>
    <mergeCell ref="T26:V26"/>
    <mergeCell ref="AI30:AK30"/>
    <mergeCell ref="Q8:S8"/>
    <mergeCell ref="W13:Y13"/>
    <mergeCell ref="AC24:AE24"/>
    <mergeCell ref="AC25:AE25"/>
    <mergeCell ref="AF29:AH29"/>
    <mergeCell ref="AI31:AK31"/>
    <mergeCell ref="Z30:AB30"/>
    <mergeCell ref="AF31:AH31"/>
    <mergeCell ref="W30:Y30"/>
    <mergeCell ref="Q30:S30"/>
    <mergeCell ref="Q14:S14"/>
    <mergeCell ref="Z14:AB14"/>
    <mergeCell ref="T16:V16"/>
    <mergeCell ref="T14:V14"/>
    <mergeCell ref="Q16:S16"/>
    <mergeCell ref="T28:V28"/>
    <mergeCell ref="W27:Y27"/>
    <mergeCell ref="B8:C8"/>
    <mergeCell ref="D8:J8"/>
    <mergeCell ref="K8:M8"/>
    <mergeCell ref="N8:P8"/>
    <mergeCell ref="N16:P16"/>
    <mergeCell ref="T13:V13"/>
    <mergeCell ref="K16:M16"/>
    <mergeCell ref="T8:V8"/>
    <mergeCell ref="B3:X3"/>
    <mergeCell ref="R5:X6"/>
    <mergeCell ref="B4:N4"/>
    <mergeCell ref="O4:Q6"/>
    <mergeCell ref="R4:X4"/>
    <mergeCell ref="H12:J12"/>
    <mergeCell ref="N12:P12"/>
    <mergeCell ref="B10:C10"/>
    <mergeCell ref="W10:Y10"/>
    <mergeCell ref="W9:Y9"/>
    <mergeCell ref="Z27:AB27"/>
    <mergeCell ref="Q25:S25"/>
    <mergeCell ref="Z24:AB24"/>
    <mergeCell ref="W24:Y24"/>
    <mergeCell ref="W26:Y26"/>
    <mergeCell ref="T25:V25"/>
    <mergeCell ref="T24:V24"/>
    <mergeCell ref="AA44:AC44"/>
    <mergeCell ref="AC36:AE36"/>
    <mergeCell ref="T36:V36"/>
    <mergeCell ref="W36:Y36"/>
    <mergeCell ref="AA43:AC43"/>
    <mergeCell ref="Z40:AB40"/>
    <mergeCell ref="AC40:AE40"/>
    <mergeCell ref="Z37:AB37"/>
    <mergeCell ref="W38:Y38"/>
    <mergeCell ref="AC37:AE37"/>
    <mergeCell ref="H39:J39"/>
    <mergeCell ref="AA42:AC42"/>
    <mergeCell ref="Z41:AB41"/>
    <mergeCell ref="AC41:AE41"/>
    <mergeCell ref="AH42:AK43"/>
    <mergeCell ref="Z39:AB39"/>
    <mergeCell ref="AC39:AE39"/>
    <mergeCell ref="T41:V41"/>
    <mergeCell ref="T39:V39"/>
    <mergeCell ref="AF39:AH39"/>
    <mergeCell ref="AC35:AE35"/>
    <mergeCell ref="Z36:AB36"/>
    <mergeCell ref="AC38:AE38"/>
    <mergeCell ref="Z8:AB8"/>
    <mergeCell ref="AC23:AE23"/>
    <mergeCell ref="Z22:AB22"/>
    <mergeCell ref="Z23:AB23"/>
    <mergeCell ref="AC29:AE29"/>
    <mergeCell ref="Z38:AB38"/>
    <mergeCell ref="Z25:AB25"/>
    <mergeCell ref="AA45:AC45"/>
    <mergeCell ref="AF5:AK6"/>
    <mergeCell ref="Z10:AB10"/>
    <mergeCell ref="AI3:AK3"/>
    <mergeCell ref="AC3:AG3"/>
    <mergeCell ref="Y3:AB3"/>
    <mergeCell ref="AC8:AE8"/>
    <mergeCell ref="Z9:AB9"/>
    <mergeCell ref="AC9:AE9"/>
    <mergeCell ref="Y4:AK4"/>
    <mergeCell ref="AD1:AH1"/>
    <mergeCell ref="AI1:AK1"/>
    <mergeCell ref="A5:A6"/>
    <mergeCell ref="B5:N6"/>
    <mergeCell ref="AH44:AI45"/>
    <mergeCell ref="AJ44:AK45"/>
    <mergeCell ref="W42:Z42"/>
    <mergeCell ref="W43:Z43"/>
    <mergeCell ref="W44:Z44"/>
    <mergeCell ref="W45:Z45"/>
  </mergeCells>
  <conditionalFormatting sqref="W9:Y17 X23:Y34 A9:V34 W18:W34 Z9:AK34">
    <cfRule type="expression" priority="1436" dxfId="39" stopIfTrue="1">
      <formula>MONTH($A9)&lt;&gt;MONTH($A$9)</formula>
    </cfRule>
    <cfRule type="expression" priority="1437" dxfId="40" stopIfTrue="1">
      <formula>COUNTIF($AO$11:$AO$29,$A9)=1</formula>
    </cfRule>
    <cfRule type="expression" priority="1438" dxfId="40" stopIfTrue="1">
      <formula>WEEKDAY($A9)=1</formula>
    </cfRule>
  </conditionalFormatting>
  <conditionalFormatting sqref="A35:AK39">
    <cfRule type="expression" priority="1451" dxfId="41" stopIfTrue="1">
      <formula>MONTH($A35)&lt;&gt;MONTH($A$9)</formula>
    </cfRule>
    <cfRule type="expression" priority="1452" dxfId="40" stopIfTrue="1">
      <formula>COUNTIF($AO$11:$AO$29,$A35)=1</formula>
    </cfRule>
    <cfRule type="expression" priority="1453" dxfId="40" stopIfTrue="1">
      <formula>WEEKDAY($A35)=1</formula>
    </cfRule>
  </conditionalFormatting>
  <dataValidations count="2">
    <dataValidation type="list" allowBlank="1" showInputMessage="1" showErrorMessage="1" sqref="R5:X6">
      <formula1>"青山,相模原"</formula1>
    </dataValidation>
    <dataValidation type="list" allowBlank="1" showInputMessage="1" showErrorMessage="1" sqref="N9:P38 N39:P39">
      <formula1>"年休,欠勤,特休,看護,介護"</formula1>
    </dataValidation>
  </dataValidations>
  <printOptions/>
  <pageMargins left="0.72" right="0.18" top="0.3" bottom="0.18" header="0.23" footer="0.18"/>
  <pageSetup horizontalDpi="400" verticalDpi="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W45"/>
  <sheetViews>
    <sheetView showGridLines="0"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B3" sqref="B3:X3"/>
    </sheetView>
  </sheetViews>
  <sheetFormatPr defaultColWidth="9.00390625" defaultRowHeight="13.5"/>
  <cols>
    <col min="1" max="1" width="7.25390625" style="7" customWidth="1"/>
    <col min="2" max="2" width="3.00390625" style="7" customWidth="1"/>
    <col min="3" max="3" width="3.00390625" style="8" customWidth="1"/>
    <col min="4" max="6" width="2.625" style="7" customWidth="1"/>
    <col min="7" max="7" width="2.625" style="8" customWidth="1"/>
    <col min="8" max="9" width="2.625" style="7" customWidth="1"/>
    <col min="10" max="10" width="2.625" style="8" customWidth="1"/>
    <col min="11" max="13" width="2.125" style="8" customWidth="1"/>
    <col min="14" max="16" width="2.375" style="7" customWidth="1"/>
    <col min="17" max="18" width="2.125" style="7" customWidth="1"/>
    <col min="19" max="19" width="2.375" style="7" customWidth="1"/>
    <col min="20" max="20" width="2.125" style="7" customWidth="1"/>
    <col min="21" max="21" width="1.625" style="7" customWidth="1"/>
    <col min="22" max="34" width="2.125" style="7" customWidth="1"/>
    <col min="35" max="37" width="4.00390625" style="7" customWidth="1"/>
    <col min="38" max="39" width="2.625" style="7" customWidth="1"/>
    <col min="40" max="40" width="11.25390625" style="7" customWidth="1"/>
    <col min="41" max="41" width="19.125" style="6" bestFit="1" customWidth="1"/>
    <col min="42" max="43" width="2.625" style="7" customWidth="1"/>
    <col min="44" max="65" width="1.625" style="7" customWidth="1"/>
    <col min="66" max="16384" width="9.00390625" style="7" customWidth="1"/>
  </cols>
  <sheetData>
    <row r="1" spans="1:49" s="6" customFormat="1" ht="22.5" customHeight="1" thickBot="1" thickTop="1">
      <c r="A1" s="1"/>
      <c r="B1" s="1" t="s">
        <v>6</v>
      </c>
      <c r="C1" s="3"/>
      <c r="D1" s="2"/>
      <c r="E1" s="2"/>
      <c r="F1" s="2"/>
      <c r="G1" s="3"/>
      <c r="H1" s="2"/>
      <c r="I1" s="2"/>
      <c r="J1" s="3"/>
      <c r="K1" s="3"/>
      <c r="L1" s="3"/>
      <c r="M1" s="3"/>
      <c r="N1" s="2"/>
      <c r="O1" s="2"/>
      <c r="P1" s="2"/>
      <c r="Q1" s="4"/>
      <c r="R1" s="5"/>
      <c r="S1" s="5"/>
      <c r="T1" s="5"/>
      <c r="U1" s="5"/>
      <c r="V1" s="5"/>
      <c r="W1" s="5"/>
      <c r="X1" s="5"/>
      <c r="Y1" s="405" t="s">
        <v>0</v>
      </c>
      <c r="Z1" s="406"/>
      <c r="AA1" s="406"/>
      <c r="AB1" s="406"/>
      <c r="AC1" s="407"/>
      <c r="AD1" s="432" t="s">
        <v>39</v>
      </c>
      <c r="AE1" s="433"/>
      <c r="AF1" s="433"/>
      <c r="AG1" s="433"/>
      <c r="AH1" s="433"/>
      <c r="AI1" s="433"/>
      <c r="AJ1" s="433"/>
      <c r="AK1" s="434"/>
      <c r="AP1" s="5"/>
      <c r="AQ1" s="5"/>
      <c r="AR1" s="5"/>
      <c r="AS1" s="5"/>
      <c r="AT1" s="5"/>
      <c r="AU1" s="5"/>
      <c r="AV1" s="5"/>
      <c r="AW1" s="5"/>
    </row>
    <row r="2" ht="3" customHeight="1" thickBot="1" thickTop="1">
      <c r="A2" s="43"/>
    </row>
    <row r="3" spans="1:37" s="6" customFormat="1" ht="27.75" customHeight="1" thickBot="1">
      <c r="A3" s="33" t="s">
        <v>32</v>
      </c>
      <c r="B3" s="134"/>
      <c r="C3" s="135"/>
      <c r="D3" s="135"/>
      <c r="E3" s="135"/>
      <c r="F3" s="135"/>
      <c r="G3" s="135"/>
      <c r="H3" s="135"/>
      <c r="I3" s="135"/>
      <c r="J3" s="135"/>
      <c r="K3" s="135"/>
      <c r="L3" s="135"/>
      <c r="M3" s="135"/>
      <c r="N3" s="135"/>
      <c r="O3" s="135"/>
      <c r="P3" s="135"/>
      <c r="Q3" s="135"/>
      <c r="R3" s="135"/>
      <c r="S3" s="135"/>
      <c r="T3" s="135"/>
      <c r="U3" s="135"/>
      <c r="V3" s="135"/>
      <c r="W3" s="135"/>
      <c r="X3" s="136"/>
      <c r="Y3" s="343" t="s">
        <v>1</v>
      </c>
      <c r="Z3" s="344"/>
      <c r="AA3" s="344"/>
      <c r="AB3" s="345"/>
      <c r="AC3" s="418" t="s">
        <v>41</v>
      </c>
      <c r="AD3" s="419"/>
      <c r="AE3" s="419"/>
      <c r="AF3" s="419"/>
      <c r="AG3" s="419"/>
      <c r="AH3" s="54" t="s">
        <v>40</v>
      </c>
      <c r="AI3" s="416" t="s">
        <v>42</v>
      </c>
      <c r="AJ3" s="416"/>
      <c r="AK3" s="417"/>
    </row>
    <row r="4" spans="1:37" s="9" customFormat="1" ht="14.25" customHeight="1">
      <c r="A4" s="83" t="s">
        <v>33</v>
      </c>
      <c r="B4" s="147">
        <f>ASC(PHONETIC(B5))</f>
      </c>
      <c r="C4" s="424"/>
      <c r="D4" s="424"/>
      <c r="E4" s="424"/>
      <c r="F4" s="424"/>
      <c r="G4" s="424"/>
      <c r="H4" s="424"/>
      <c r="I4" s="424"/>
      <c r="J4" s="424"/>
      <c r="K4" s="424"/>
      <c r="L4" s="424"/>
      <c r="M4" s="424"/>
      <c r="N4" s="424"/>
      <c r="O4" s="149" t="s">
        <v>63</v>
      </c>
      <c r="P4" s="425"/>
      <c r="Q4" s="426"/>
      <c r="R4" s="147" t="s">
        <v>2</v>
      </c>
      <c r="S4" s="424"/>
      <c r="T4" s="424"/>
      <c r="U4" s="424"/>
      <c r="V4" s="424"/>
      <c r="W4" s="424"/>
      <c r="X4" s="431"/>
      <c r="Y4" s="159" t="s">
        <v>65</v>
      </c>
      <c r="Z4" s="160"/>
      <c r="AA4" s="160"/>
      <c r="AB4" s="160"/>
      <c r="AC4" s="160"/>
      <c r="AD4" s="160"/>
      <c r="AE4" s="160"/>
      <c r="AF4" s="160"/>
      <c r="AG4" s="160"/>
      <c r="AH4" s="160"/>
      <c r="AI4" s="160"/>
      <c r="AJ4" s="160"/>
      <c r="AK4" s="161"/>
    </row>
    <row r="5" spans="1:37" s="9" customFormat="1" ht="18.75" customHeight="1">
      <c r="A5" s="162" t="s">
        <v>34</v>
      </c>
      <c r="B5" s="164"/>
      <c r="C5" s="409"/>
      <c r="D5" s="409"/>
      <c r="E5" s="409"/>
      <c r="F5" s="409"/>
      <c r="G5" s="409"/>
      <c r="H5" s="409"/>
      <c r="I5" s="409"/>
      <c r="J5" s="409"/>
      <c r="K5" s="409"/>
      <c r="L5" s="409"/>
      <c r="M5" s="409"/>
      <c r="N5" s="410"/>
      <c r="O5" s="427"/>
      <c r="P5" s="428"/>
      <c r="Q5" s="429"/>
      <c r="R5" s="164"/>
      <c r="S5" s="409"/>
      <c r="T5" s="409"/>
      <c r="U5" s="409"/>
      <c r="V5" s="409"/>
      <c r="W5" s="409"/>
      <c r="X5" s="414"/>
      <c r="Y5" s="94" t="s">
        <v>57</v>
      </c>
      <c r="Z5" s="92" t="s">
        <v>58</v>
      </c>
      <c r="AA5" s="92" t="s">
        <v>59</v>
      </c>
      <c r="AB5" s="92" t="s">
        <v>60</v>
      </c>
      <c r="AC5" s="93" t="s">
        <v>61</v>
      </c>
      <c r="AD5" s="93" t="s">
        <v>62</v>
      </c>
      <c r="AE5" s="93" t="s">
        <v>43</v>
      </c>
      <c r="AF5" s="175" t="s">
        <v>64</v>
      </c>
      <c r="AG5" s="175"/>
      <c r="AH5" s="175"/>
      <c r="AI5" s="175"/>
      <c r="AJ5" s="175"/>
      <c r="AK5" s="176"/>
    </row>
    <row r="6" spans="1:37" s="9" customFormat="1" ht="14.25" customHeight="1">
      <c r="A6" s="163"/>
      <c r="B6" s="411"/>
      <c r="C6" s="412"/>
      <c r="D6" s="412"/>
      <c r="E6" s="412"/>
      <c r="F6" s="412"/>
      <c r="G6" s="412"/>
      <c r="H6" s="412"/>
      <c r="I6" s="412"/>
      <c r="J6" s="412"/>
      <c r="K6" s="412"/>
      <c r="L6" s="412"/>
      <c r="M6" s="412"/>
      <c r="N6" s="413"/>
      <c r="O6" s="430"/>
      <c r="P6" s="412"/>
      <c r="Q6" s="415"/>
      <c r="R6" s="411"/>
      <c r="S6" s="412"/>
      <c r="T6" s="412"/>
      <c r="U6" s="412"/>
      <c r="V6" s="412"/>
      <c r="W6" s="412"/>
      <c r="X6" s="415"/>
      <c r="Y6" s="84"/>
      <c r="Z6" s="85"/>
      <c r="AA6" s="85"/>
      <c r="AB6" s="85"/>
      <c r="AC6" s="86"/>
      <c r="AD6" s="86"/>
      <c r="AE6" s="86"/>
      <c r="AF6" s="177"/>
      <c r="AG6" s="177"/>
      <c r="AH6" s="177"/>
      <c r="AI6" s="177"/>
      <c r="AJ6" s="177"/>
      <c r="AK6" s="178"/>
    </row>
    <row r="7" spans="1:39" s="6" customFormat="1" ht="2.25" customHeight="1" thickBot="1">
      <c r="A7" s="11"/>
      <c r="B7" s="5"/>
      <c r="C7" s="12"/>
      <c r="D7" s="5"/>
      <c r="E7" s="5"/>
      <c r="F7" s="5"/>
      <c r="G7" s="12"/>
      <c r="H7" s="5"/>
      <c r="I7" s="5"/>
      <c r="J7" s="12"/>
      <c r="K7" s="12"/>
      <c r="L7" s="12"/>
      <c r="M7" s="12"/>
      <c r="N7" s="5"/>
      <c r="O7" s="13"/>
      <c r="P7" s="5"/>
      <c r="Q7" s="5"/>
      <c r="R7" s="5"/>
      <c r="S7" s="5"/>
      <c r="T7" s="5"/>
      <c r="U7" s="5"/>
      <c r="V7" s="5"/>
      <c r="W7" s="5"/>
      <c r="X7" s="5"/>
      <c r="Y7" s="5"/>
      <c r="Z7" s="5"/>
      <c r="AA7" s="5"/>
      <c r="AB7" s="5"/>
      <c r="AC7" s="5"/>
      <c r="AD7" s="13"/>
      <c r="AE7" s="36"/>
      <c r="AF7" s="36"/>
      <c r="AG7" s="36"/>
      <c r="AH7" s="5"/>
      <c r="AI7" s="5"/>
      <c r="AJ7" s="13"/>
      <c r="AK7" s="14"/>
      <c r="AL7" s="10"/>
      <c r="AM7" s="10"/>
    </row>
    <row r="8" spans="1:41" s="16" customFormat="1" ht="38.25" customHeight="1">
      <c r="A8" s="61" t="s">
        <v>48</v>
      </c>
      <c r="B8" s="179" t="s">
        <v>8</v>
      </c>
      <c r="C8" s="180"/>
      <c r="D8" s="181" t="s">
        <v>50</v>
      </c>
      <c r="E8" s="182"/>
      <c r="F8" s="182"/>
      <c r="G8" s="182"/>
      <c r="H8" s="182"/>
      <c r="I8" s="182"/>
      <c r="J8" s="183"/>
      <c r="K8" s="184" t="s">
        <v>9</v>
      </c>
      <c r="L8" s="182"/>
      <c r="M8" s="183"/>
      <c r="N8" s="185" t="s">
        <v>38</v>
      </c>
      <c r="O8" s="182"/>
      <c r="P8" s="183"/>
      <c r="Q8" s="199" t="s">
        <v>10</v>
      </c>
      <c r="R8" s="200"/>
      <c r="S8" s="387"/>
      <c r="T8" s="382" t="s">
        <v>26</v>
      </c>
      <c r="U8" s="383"/>
      <c r="V8" s="383"/>
      <c r="W8" s="397" t="s">
        <v>27</v>
      </c>
      <c r="X8" s="383"/>
      <c r="Y8" s="383"/>
      <c r="Z8" s="354" t="s">
        <v>29</v>
      </c>
      <c r="AA8" s="195"/>
      <c r="AB8" s="196"/>
      <c r="AC8" s="195" t="s">
        <v>28</v>
      </c>
      <c r="AD8" s="195"/>
      <c r="AE8" s="196"/>
      <c r="AF8" s="195" t="s">
        <v>11</v>
      </c>
      <c r="AG8" s="195"/>
      <c r="AH8" s="196"/>
      <c r="AI8" s="199" t="s">
        <v>30</v>
      </c>
      <c r="AJ8" s="200"/>
      <c r="AK8" s="201"/>
      <c r="AL8" s="15"/>
      <c r="AM8" s="15"/>
      <c r="AO8" s="15"/>
    </row>
    <row r="9" spans="1:41" s="17" customFormat="1" ht="19.5" customHeight="1">
      <c r="A9" s="55" t="s">
        <v>53</v>
      </c>
      <c r="B9" s="202"/>
      <c r="C9" s="207"/>
      <c r="D9" s="231"/>
      <c r="E9" s="232"/>
      <c r="F9" s="232"/>
      <c r="G9" s="57"/>
      <c r="H9" s="232"/>
      <c r="I9" s="232"/>
      <c r="J9" s="233"/>
      <c r="K9" s="207"/>
      <c r="L9" s="207"/>
      <c r="M9" s="203"/>
      <c r="N9" s="208"/>
      <c r="O9" s="209"/>
      <c r="P9" s="210"/>
      <c r="Q9" s="398"/>
      <c r="R9" s="347"/>
      <c r="S9" s="348"/>
      <c r="T9" s="398"/>
      <c r="U9" s="347"/>
      <c r="V9" s="381"/>
      <c r="W9" s="346"/>
      <c r="X9" s="347"/>
      <c r="Y9" s="381"/>
      <c r="Z9" s="346"/>
      <c r="AA9" s="347"/>
      <c r="AB9" s="348"/>
      <c r="AC9" s="349"/>
      <c r="AD9" s="350"/>
      <c r="AE9" s="351"/>
      <c r="AF9" s="346"/>
      <c r="AG9" s="347"/>
      <c r="AH9" s="348"/>
      <c r="AI9" s="394"/>
      <c r="AJ9" s="395"/>
      <c r="AK9" s="396"/>
      <c r="AL9" s="15"/>
      <c r="AM9" s="15"/>
      <c r="AN9" s="17" t="s">
        <v>90</v>
      </c>
      <c r="AO9" s="64"/>
    </row>
    <row r="10" spans="1:41" s="17" customFormat="1" ht="19.5" customHeight="1">
      <c r="A10" s="56" t="s">
        <v>53</v>
      </c>
      <c r="B10" s="229"/>
      <c r="C10" s="230"/>
      <c r="D10" s="231"/>
      <c r="E10" s="232"/>
      <c r="F10" s="232"/>
      <c r="G10" s="57"/>
      <c r="H10" s="232"/>
      <c r="I10" s="232"/>
      <c r="J10" s="233"/>
      <c r="K10" s="229"/>
      <c r="L10" s="234"/>
      <c r="M10" s="230"/>
      <c r="N10" s="235"/>
      <c r="O10" s="236"/>
      <c r="P10" s="237"/>
      <c r="Q10" s="374"/>
      <c r="R10" s="337"/>
      <c r="S10" s="338"/>
      <c r="T10" s="374"/>
      <c r="U10" s="337"/>
      <c r="V10" s="375"/>
      <c r="W10" s="336"/>
      <c r="X10" s="337"/>
      <c r="Y10" s="375"/>
      <c r="Z10" s="336"/>
      <c r="AA10" s="337"/>
      <c r="AB10" s="338"/>
      <c r="AC10" s="336"/>
      <c r="AD10" s="337"/>
      <c r="AE10" s="338"/>
      <c r="AF10" s="336"/>
      <c r="AG10" s="337"/>
      <c r="AH10" s="338"/>
      <c r="AI10" s="384"/>
      <c r="AJ10" s="385"/>
      <c r="AK10" s="386"/>
      <c r="AL10" s="15"/>
      <c r="AM10" s="15"/>
      <c r="AN10" s="103" t="s">
        <v>25</v>
      </c>
      <c r="AO10" s="104" t="s">
        <v>24</v>
      </c>
    </row>
    <row r="11" spans="1:41" s="17" customFormat="1" ht="19.5" customHeight="1">
      <c r="A11" s="56" t="s">
        <v>53</v>
      </c>
      <c r="B11" s="229"/>
      <c r="C11" s="230"/>
      <c r="D11" s="231"/>
      <c r="E11" s="232"/>
      <c r="F11" s="232"/>
      <c r="G11" s="57"/>
      <c r="H11" s="232"/>
      <c r="I11" s="232"/>
      <c r="J11" s="233"/>
      <c r="K11" s="229"/>
      <c r="L11" s="234"/>
      <c r="M11" s="230"/>
      <c r="N11" s="235"/>
      <c r="O11" s="236"/>
      <c r="P11" s="237"/>
      <c r="Q11" s="374"/>
      <c r="R11" s="337"/>
      <c r="S11" s="338"/>
      <c r="T11" s="374"/>
      <c r="U11" s="337"/>
      <c r="V11" s="375"/>
      <c r="W11" s="336"/>
      <c r="X11" s="337"/>
      <c r="Y11" s="375"/>
      <c r="Z11" s="336"/>
      <c r="AA11" s="337"/>
      <c r="AB11" s="338"/>
      <c r="AC11" s="336"/>
      <c r="AD11" s="337"/>
      <c r="AE11" s="338"/>
      <c r="AF11" s="336"/>
      <c r="AG11" s="337"/>
      <c r="AH11" s="338"/>
      <c r="AI11" s="384"/>
      <c r="AJ11" s="385"/>
      <c r="AK11" s="386"/>
      <c r="AL11" s="15"/>
      <c r="AM11" s="15"/>
      <c r="AN11" s="100" t="s">
        <v>66</v>
      </c>
      <c r="AO11" s="101">
        <v>44315</v>
      </c>
    </row>
    <row r="12" spans="1:41" s="17" customFormat="1" ht="19.5" customHeight="1">
      <c r="A12" s="56" t="s">
        <v>53</v>
      </c>
      <c r="B12" s="229"/>
      <c r="C12" s="230"/>
      <c r="D12" s="231"/>
      <c r="E12" s="232"/>
      <c r="F12" s="232"/>
      <c r="G12" s="57"/>
      <c r="H12" s="232"/>
      <c r="I12" s="232"/>
      <c r="J12" s="233"/>
      <c r="K12" s="229"/>
      <c r="L12" s="234"/>
      <c r="M12" s="230"/>
      <c r="N12" s="244"/>
      <c r="O12" s="236"/>
      <c r="P12" s="237"/>
      <c r="Q12" s="374"/>
      <c r="R12" s="337"/>
      <c r="S12" s="338"/>
      <c r="T12" s="374"/>
      <c r="U12" s="337"/>
      <c r="V12" s="375"/>
      <c r="W12" s="336"/>
      <c r="X12" s="337"/>
      <c r="Y12" s="375"/>
      <c r="Z12" s="336"/>
      <c r="AA12" s="337"/>
      <c r="AB12" s="338"/>
      <c r="AC12" s="336"/>
      <c r="AD12" s="337"/>
      <c r="AE12" s="338"/>
      <c r="AF12" s="336"/>
      <c r="AG12" s="337"/>
      <c r="AH12" s="338"/>
      <c r="AI12" s="384"/>
      <c r="AJ12" s="385"/>
      <c r="AK12" s="386"/>
      <c r="AL12" s="15"/>
      <c r="AM12" s="15"/>
      <c r="AN12" s="99" t="s">
        <v>70</v>
      </c>
      <c r="AO12" s="101">
        <v>44319</v>
      </c>
    </row>
    <row r="13" spans="1:41" s="17" customFormat="1" ht="19.5" customHeight="1">
      <c r="A13" s="56" t="s">
        <v>53</v>
      </c>
      <c r="B13" s="229"/>
      <c r="C13" s="230"/>
      <c r="D13" s="231"/>
      <c r="E13" s="232"/>
      <c r="F13" s="232"/>
      <c r="G13" s="57"/>
      <c r="H13" s="232"/>
      <c r="I13" s="232"/>
      <c r="J13" s="233"/>
      <c r="K13" s="229"/>
      <c r="L13" s="234"/>
      <c r="M13" s="230"/>
      <c r="N13" s="235"/>
      <c r="O13" s="236"/>
      <c r="P13" s="237"/>
      <c r="Q13" s="374"/>
      <c r="R13" s="337"/>
      <c r="S13" s="338"/>
      <c r="T13" s="374"/>
      <c r="U13" s="337"/>
      <c r="V13" s="375"/>
      <c r="W13" s="336"/>
      <c r="X13" s="337"/>
      <c r="Y13" s="375"/>
      <c r="Z13" s="336"/>
      <c r="AA13" s="337"/>
      <c r="AB13" s="338"/>
      <c r="AC13" s="336"/>
      <c r="AD13" s="337"/>
      <c r="AE13" s="338"/>
      <c r="AF13" s="336"/>
      <c r="AG13" s="337"/>
      <c r="AH13" s="338"/>
      <c r="AI13" s="384"/>
      <c r="AJ13" s="385"/>
      <c r="AK13" s="386"/>
      <c r="AL13" s="15"/>
      <c r="AM13" s="15"/>
      <c r="AN13" s="99" t="s">
        <v>69</v>
      </c>
      <c r="AO13" s="101">
        <v>44320</v>
      </c>
    </row>
    <row r="14" spans="1:41" s="17" customFormat="1" ht="19.5" customHeight="1">
      <c r="A14" s="56" t="s">
        <v>53</v>
      </c>
      <c r="B14" s="229"/>
      <c r="C14" s="230"/>
      <c r="D14" s="231"/>
      <c r="E14" s="232"/>
      <c r="F14" s="232"/>
      <c r="G14" s="57"/>
      <c r="H14" s="232"/>
      <c r="I14" s="232"/>
      <c r="J14" s="233"/>
      <c r="K14" s="229"/>
      <c r="L14" s="234"/>
      <c r="M14" s="230"/>
      <c r="N14" s="235"/>
      <c r="O14" s="236"/>
      <c r="P14" s="237"/>
      <c r="Q14" s="374"/>
      <c r="R14" s="337"/>
      <c r="S14" s="338"/>
      <c r="T14" s="374"/>
      <c r="U14" s="337"/>
      <c r="V14" s="375"/>
      <c r="W14" s="336"/>
      <c r="X14" s="337"/>
      <c r="Y14" s="375"/>
      <c r="Z14" s="336"/>
      <c r="AA14" s="337"/>
      <c r="AB14" s="338"/>
      <c r="AC14" s="336"/>
      <c r="AD14" s="337"/>
      <c r="AE14" s="338"/>
      <c r="AF14" s="336"/>
      <c r="AG14" s="337"/>
      <c r="AH14" s="338"/>
      <c r="AI14" s="384"/>
      <c r="AJ14" s="385"/>
      <c r="AK14" s="386"/>
      <c r="AL14" s="15"/>
      <c r="AM14" s="15"/>
      <c r="AN14" s="99" t="s">
        <v>17</v>
      </c>
      <c r="AO14" s="101">
        <v>44321</v>
      </c>
    </row>
    <row r="15" spans="1:41" s="17" customFormat="1" ht="19.5" customHeight="1">
      <c r="A15" s="56" t="s">
        <v>53</v>
      </c>
      <c r="B15" s="229"/>
      <c r="C15" s="230"/>
      <c r="D15" s="231"/>
      <c r="E15" s="232"/>
      <c r="F15" s="232"/>
      <c r="G15" s="57"/>
      <c r="H15" s="232"/>
      <c r="I15" s="232"/>
      <c r="J15" s="233"/>
      <c r="K15" s="229"/>
      <c r="L15" s="234"/>
      <c r="M15" s="230"/>
      <c r="N15" s="235"/>
      <c r="O15" s="236"/>
      <c r="P15" s="237"/>
      <c r="Q15" s="374"/>
      <c r="R15" s="337"/>
      <c r="S15" s="338"/>
      <c r="T15" s="374"/>
      <c r="U15" s="337"/>
      <c r="V15" s="375"/>
      <c r="W15" s="336"/>
      <c r="X15" s="337"/>
      <c r="Y15" s="375"/>
      <c r="Z15" s="336"/>
      <c r="AA15" s="337"/>
      <c r="AB15" s="338"/>
      <c r="AC15" s="336"/>
      <c r="AD15" s="337"/>
      <c r="AE15" s="338"/>
      <c r="AF15" s="336"/>
      <c r="AG15" s="337"/>
      <c r="AH15" s="338"/>
      <c r="AI15" s="384"/>
      <c r="AJ15" s="385"/>
      <c r="AK15" s="386"/>
      <c r="AL15" s="15"/>
      <c r="AM15" s="15"/>
      <c r="AN15" s="99" t="s">
        <v>18</v>
      </c>
      <c r="AO15" s="101">
        <v>44399</v>
      </c>
    </row>
    <row r="16" spans="1:41" s="17" customFormat="1" ht="19.5" customHeight="1">
      <c r="A16" s="56" t="s">
        <v>53</v>
      </c>
      <c r="B16" s="229"/>
      <c r="C16" s="230"/>
      <c r="D16" s="231"/>
      <c r="E16" s="232"/>
      <c r="F16" s="232"/>
      <c r="G16" s="57"/>
      <c r="H16" s="232"/>
      <c r="I16" s="232"/>
      <c r="J16" s="233"/>
      <c r="K16" s="229"/>
      <c r="L16" s="234"/>
      <c r="M16" s="230"/>
      <c r="N16" s="235"/>
      <c r="O16" s="236"/>
      <c r="P16" s="237"/>
      <c r="Q16" s="374"/>
      <c r="R16" s="337"/>
      <c r="S16" s="338"/>
      <c r="T16" s="374"/>
      <c r="U16" s="337"/>
      <c r="V16" s="375"/>
      <c r="W16" s="336"/>
      <c r="X16" s="337"/>
      <c r="Y16" s="375"/>
      <c r="Z16" s="336"/>
      <c r="AA16" s="337"/>
      <c r="AB16" s="338"/>
      <c r="AC16" s="336"/>
      <c r="AD16" s="337"/>
      <c r="AE16" s="338"/>
      <c r="AF16" s="336"/>
      <c r="AG16" s="337"/>
      <c r="AH16" s="338"/>
      <c r="AI16" s="384"/>
      <c r="AJ16" s="385"/>
      <c r="AK16" s="386"/>
      <c r="AL16" s="15"/>
      <c r="AM16" s="15"/>
      <c r="AN16" s="99" t="s">
        <v>88</v>
      </c>
      <c r="AO16" s="101">
        <v>44400</v>
      </c>
    </row>
    <row r="17" spans="1:41" s="17" customFormat="1" ht="19.5" customHeight="1">
      <c r="A17" s="56" t="s">
        <v>53</v>
      </c>
      <c r="B17" s="229"/>
      <c r="C17" s="230"/>
      <c r="D17" s="231"/>
      <c r="E17" s="232"/>
      <c r="F17" s="232"/>
      <c r="G17" s="57"/>
      <c r="H17" s="232"/>
      <c r="I17" s="232"/>
      <c r="J17" s="233"/>
      <c r="K17" s="229"/>
      <c r="L17" s="234"/>
      <c r="M17" s="230"/>
      <c r="N17" s="235"/>
      <c r="O17" s="236"/>
      <c r="P17" s="237"/>
      <c r="Q17" s="374"/>
      <c r="R17" s="337"/>
      <c r="S17" s="338"/>
      <c r="T17" s="374"/>
      <c r="U17" s="337"/>
      <c r="V17" s="375"/>
      <c r="W17" s="336"/>
      <c r="X17" s="337"/>
      <c r="Y17" s="375"/>
      <c r="Z17" s="336"/>
      <c r="AA17" s="337"/>
      <c r="AB17" s="338"/>
      <c r="AC17" s="336"/>
      <c r="AD17" s="337"/>
      <c r="AE17" s="338"/>
      <c r="AF17" s="336"/>
      <c r="AG17" s="337"/>
      <c r="AH17" s="338"/>
      <c r="AI17" s="384"/>
      <c r="AJ17" s="385"/>
      <c r="AK17" s="386"/>
      <c r="AL17" s="15"/>
      <c r="AM17" s="15"/>
      <c r="AN17" s="99" t="s">
        <v>82</v>
      </c>
      <c r="AO17" s="101">
        <v>44416</v>
      </c>
    </row>
    <row r="18" spans="1:41" s="17" customFormat="1" ht="19.5" customHeight="1">
      <c r="A18" s="56" t="s">
        <v>53</v>
      </c>
      <c r="B18" s="229"/>
      <c r="C18" s="230"/>
      <c r="D18" s="231"/>
      <c r="E18" s="232"/>
      <c r="F18" s="232"/>
      <c r="G18" s="57"/>
      <c r="H18" s="232"/>
      <c r="I18" s="232"/>
      <c r="J18" s="233"/>
      <c r="K18" s="229"/>
      <c r="L18" s="234"/>
      <c r="M18" s="230"/>
      <c r="N18" s="235"/>
      <c r="O18" s="236"/>
      <c r="P18" s="237"/>
      <c r="Q18" s="374"/>
      <c r="R18" s="337"/>
      <c r="S18" s="338"/>
      <c r="T18" s="374"/>
      <c r="U18" s="337"/>
      <c r="V18" s="375"/>
      <c r="W18" s="336"/>
      <c r="X18" s="337"/>
      <c r="Y18" s="375"/>
      <c r="Z18" s="336"/>
      <c r="AA18" s="337"/>
      <c r="AB18" s="338"/>
      <c r="AC18" s="336"/>
      <c r="AD18" s="337"/>
      <c r="AE18" s="338"/>
      <c r="AF18" s="336"/>
      <c r="AG18" s="337"/>
      <c r="AH18" s="338"/>
      <c r="AI18" s="384"/>
      <c r="AJ18" s="385"/>
      <c r="AK18" s="386"/>
      <c r="AL18" s="15"/>
      <c r="AM18" s="15"/>
      <c r="AN18" s="99" t="s">
        <v>85</v>
      </c>
      <c r="AO18" s="101">
        <v>44417</v>
      </c>
    </row>
    <row r="19" spans="1:41" s="17" customFormat="1" ht="19.5" customHeight="1">
      <c r="A19" s="56" t="s">
        <v>53</v>
      </c>
      <c r="B19" s="229"/>
      <c r="C19" s="230"/>
      <c r="D19" s="231"/>
      <c r="E19" s="232"/>
      <c r="F19" s="232"/>
      <c r="G19" s="57"/>
      <c r="H19" s="232"/>
      <c r="I19" s="232"/>
      <c r="J19" s="233"/>
      <c r="K19" s="229"/>
      <c r="L19" s="234"/>
      <c r="M19" s="230"/>
      <c r="N19" s="235"/>
      <c r="O19" s="236"/>
      <c r="P19" s="237"/>
      <c r="Q19" s="374"/>
      <c r="R19" s="337"/>
      <c r="S19" s="338"/>
      <c r="T19" s="374"/>
      <c r="U19" s="337"/>
      <c r="V19" s="375"/>
      <c r="W19" s="336"/>
      <c r="X19" s="337"/>
      <c r="Y19" s="375"/>
      <c r="Z19" s="336"/>
      <c r="AA19" s="337"/>
      <c r="AB19" s="338"/>
      <c r="AC19" s="336"/>
      <c r="AD19" s="337"/>
      <c r="AE19" s="338"/>
      <c r="AF19" s="336"/>
      <c r="AG19" s="337"/>
      <c r="AH19" s="338"/>
      <c r="AI19" s="384"/>
      <c r="AJ19" s="385"/>
      <c r="AK19" s="386"/>
      <c r="AL19" s="15"/>
      <c r="AM19" s="15"/>
      <c r="AN19" s="99" t="s">
        <v>19</v>
      </c>
      <c r="AO19" s="101">
        <v>44459</v>
      </c>
    </row>
    <row r="20" spans="1:41" s="17" customFormat="1" ht="19.5" customHeight="1">
      <c r="A20" s="56" t="s">
        <v>53</v>
      </c>
      <c r="B20" s="229"/>
      <c r="C20" s="230"/>
      <c r="D20" s="231"/>
      <c r="E20" s="232"/>
      <c r="F20" s="232"/>
      <c r="G20" s="57"/>
      <c r="H20" s="232"/>
      <c r="I20" s="232"/>
      <c r="J20" s="233"/>
      <c r="K20" s="229"/>
      <c r="L20" s="234"/>
      <c r="M20" s="230"/>
      <c r="N20" s="235"/>
      <c r="O20" s="236"/>
      <c r="P20" s="237"/>
      <c r="Q20" s="374"/>
      <c r="R20" s="337"/>
      <c r="S20" s="338"/>
      <c r="T20" s="374"/>
      <c r="U20" s="337"/>
      <c r="V20" s="375"/>
      <c r="W20" s="336"/>
      <c r="X20" s="337"/>
      <c r="Y20" s="375"/>
      <c r="Z20" s="336"/>
      <c r="AA20" s="337"/>
      <c r="AB20" s="338"/>
      <c r="AC20" s="336"/>
      <c r="AD20" s="337"/>
      <c r="AE20" s="338"/>
      <c r="AF20" s="336"/>
      <c r="AG20" s="337"/>
      <c r="AH20" s="338"/>
      <c r="AI20" s="384"/>
      <c r="AJ20" s="385"/>
      <c r="AK20" s="386"/>
      <c r="AL20" s="15"/>
      <c r="AM20" s="15"/>
      <c r="AN20" s="100" t="s">
        <v>67</v>
      </c>
      <c r="AO20" s="101">
        <v>44462</v>
      </c>
    </row>
    <row r="21" spans="1:41" s="17" customFormat="1" ht="19.5" customHeight="1">
      <c r="A21" s="56" t="s">
        <v>53</v>
      </c>
      <c r="B21" s="229"/>
      <c r="C21" s="230"/>
      <c r="D21" s="231"/>
      <c r="E21" s="232"/>
      <c r="F21" s="232"/>
      <c r="G21" s="57"/>
      <c r="H21" s="232"/>
      <c r="I21" s="232"/>
      <c r="J21" s="233"/>
      <c r="K21" s="229"/>
      <c r="L21" s="234"/>
      <c r="M21" s="230"/>
      <c r="N21" s="235"/>
      <c r="O21" s="236"/>
      <c r="P21" s="237"/>
      <c r="Q21" s="374"/>
      <c r="R21" s="337"/>
      <c r="S21" s="338"/>
      <c r="T21" s="374"/>
      <c r="U21" s="337"/>
      <c r="V21" s="375"/>
      <c r="W21" s="336"/>
      <c r="X21" s="337"/>
      <c r="Y21" s="375"/>
      <c r="Z21" s="336"/>
      <c r="AA21" s="337"/>
      <c r="AB21" s="338"/>
      <c r="AC21" s="336"/>
      <c r="AD21" s="337"/>
      <c r="AE21" s="338"/>
      <c r="AF21" s="336"/>
      <c r="AG21" s="337"/>
      <c r="AH21" s="338"/>
      <c r="AI21" s="235"/>
      <c r="AJ21" s="236"/>
      <c r="AK21" s="393"/>
      <c r="AL21" s="15"/>
      <c r="AM21" s="15"/>
      <c r="AN21" s="99" t="s">
        <v>20</v>
      </c>
      <c r="AO21" s="101">
        <v>44503</v>
      </c>
    </row>
    <row r="22" spans="1:41" s="17" customFormat="1" ht="19.5" customHeight="1">
      <c r="A22" s="56" t="s">
        <v>53</v>
      </c>
      <c r="B22" s="229"/>
      <c r="C22" s="230"/>
      <c r="D22" s="231"/>
      <c r="E22" s="232"/>
      <c r="F22" s="232"/>
      <c r="G22" s="57"/>
      <c r="H22" s="232"/>
      <c r="I22" s="232"/>
      <c r="J22" s="233"/>
      <c r="K22" s="229"/>
      <c r="L22" s="234"/>
      <c r="M22" s="230"/>
      <c r="N22" s="235"/>
      <c r="O22" s="236"/>
      <c r="P22" s="237"/>
      <c r="Q22" s="374"/>
      <c r="R22" s="337"/>
      <c r="S22" s="338"/>
      <c r="T22" s="374"/>
      <c r="U22" s="337"/>
      <c r="V22" s="375"/>
      <c r="W22" s="336"/>
      <c r="X22" s="337"/>
      <c r="Y22" s="375"/>
      <c r="Z22" s="336"/>
      <c r="AA22" s="337"/>
      <c r="AB22" s="338"/>
      <c r="AC22" s="336"/>
      <c r="AD22" s="337"/>
      <c r="AE22" s="338"/>
      <c r="AF22" s="336"/>
      <c r="AG22" s="337"/>
      <c r="AH22" s="338"/>
      <c r="AI22" s="384"/>
      <c r="AJ22" s="385"/>
      <c r="AK22" s="386"/>
      <c r="AL22" s="15"/>
      <c r="AM22" s="15"/>
      <c r="AN22" s="99" t="s">
        <v>44</v>
      </c>
      <c r="AO22" s="101">
        <v>44516</v>
      </c>
    </row>
    <row r="23" spans="1:41" s="17" customFormat="1" ht="19.5" customHeight="1">
      <c r="A23" s="56" t="s">
        <v>53</v>
      </c>
      <c r="B23" s="229"/>
      <c r="C23" s="230"/>
      <c r="D23" s="231"/>
      <c r="E23" s="232"/>
      <c r="F23" s="232"/>
      <c r="G23" s="57"/>
      <c r="H23" s="232"/>
      <c r="I23" s="232"/>
      <c r="J23" s="233"/>
      <c r="K23" s="229"/>
      <c r="L23" s="234"/>
      <c r="M23" s="230"/>
      <c r="N23" s="235"/>
      <c r="O23" s="236"/>
      <c r="P23" s="237"/>
      <c r="Q23" s="374"/>
      <c r="R23" s="337"/>
      <c r="S23" s="338"/>
      <c r="T23" s="374"/>
      <c r="U23" s="337"/>
      <c r="V23" s="375"/>
      <c r="W23" s="336"/>
      <c r="X23" s="337"/>
      <c r="Y23" s="375"/>
      <c r="Z23" s="336"/>
      <c r="AA23" s="337"/>
      <c r="AB23" s="338"/>
      <c r="AC23" s="336"/>
      <c r="AD23" s="337"/>
      <c r="AE23" s="338"/>
      <c r="AF23" s="336"/>
      <c r="AG23" s="337"/>
      <c r="AH23" s="338"/>
      <c r="AI23" s="384"/>
      <c r="AJ23" s="385"/>
      <c r="AK23" s="386"/>
      <c r="AL23" s="15"/>
      <c r="AM23" s="15"/>
      <c r="AN23" s="99" t="s">
        <v>21</v>
      </c>
      <c r="AO23" s="101">
        <v>44523</v>
      </c>
    </row>
    <row r="24" spans="1:41" s="17" customFormat="1" ht="19.5" customHeight="1">
      <c r="A24" s="56" t="s">
        <v>53</v>
      </c>
      <c r="B24" s="229"/>
      <c r="C24" s="230"/>
      <c r="D24" s="231"/>
      <c r="E24" s="232"/>
      <c r="F24" s="232"/>
      <c r="G24" s="57"/>
      <c r="H24" s="232"/>
      <c r="I24" s="232"/>
      <c r="J24" s="233"/>
      <c r="K24" s="229"/>
      <c r="L24" s="234"/>
      <c r="M24" s="230"/>
      <c r="N24" s="235"/>
      <c r="O24" s="236"/>
      <c r="P24" s="237"/>
      <c r="Q24" s="374"/>
      <c r="R24" s="337"/>
      <c r="S24" s="338"/>
      <c r="T24" s="374"/>
      <c r="U24" s="337"/>
      <c r="V24" s="375"/>
      <c r="W24" s="336"/>
      <c r="X24" s="337"/>
      <c r="Y24" s="375"/>
      <c r="Z24" s="336"/>
      <c r="AA24" s="337"/>
      <c r="AB24" s="338"/>
      <c r="AC24" s="336"/>
      <c r="AD24" s="337"/>
      <c r="AE24" s="338"/>
      <c r="AF24" s="336"/>
      <c r="AG24" s="337"/>
      <c r="AH24" s="338"/>
      <c r="AI24" s="384"/>
      <c r="AJ24" s="385"/>
      <c r="AK24" s="386"/>
      <c r="AL24" s="15"/>
      <c r="AM24" s="15"/>
      <c r="AN24" s="99" t="s">
        <v>89</v>
      </c>
      <c r="AO24" s="101">
        <v>44555</v>
      </c>
    </row>
    <row r="25" spans="1:41" s="17" customFormat="1" ht="19.5" customHeight="1">
      <c r="A25" s="56" t="s">
        <v>53</v>
      </c>
      <c r="B25" s="229"/>
      <c r="C25" s="230"/>
      <c r="D25" s="231"/>
      <c r="E25" s="232"/>
      <c r="F25" s="232"/>
      <c r="G25" s="57"/>
      <c r="H25" s="232"/>
      <c r="I25" s="232"/>
      <c r="J25" s="233"/>
      <c r="K25" s="229"/>
      <c r="L25" s="234"/>
      <c r="M25" s="230"/>
      <c r="N25" s="235"/>
      <c r="O25" s="236"/>
      <c r="P25" s="237"/>
      <c r="Q25" s="374"/>
      <c r="R25" s="337"/>
      <c r="S25" s="338"/>
      <c r="T25" s="374"/>
      <c r="U25" s="337"/>
      <c r="V25" s="375"/>
      <c r="W25" s="336"/>
      <c r="X25" s="337"/>
      <c r="Y25" s="375"/>
      <c r="Z25" s="336"/>
      <c r="AA25" s="337"/>
      <c r="AB25" s="338"/>
      <c r="AC25" s="336"/>
      <c r="AD25" s="337"/>
      <c r="AE25" s="338"/>
      <c r="AF25" s="336"/>
      <c r="AG25" s="337"/>
      <c r="AH25" s="338"/>
      <c r="AI25" s="384"/>
      <c r="AJ25" s="385"/>
      <c r="AK25" s="386"/>
      <c r="AL25" s="15"/>
      <c r="AM25" s="15"/>
      <c r="AN25" s="102" t="s">
        <v>74</v>
      </c>
      <c r="AO25" s="101">
        <v>44562</v>
      </c>
    </row>
    <row r="26" spans="1:41" s="17" customFormat="1" ht="19.5" customHeight="1">
      <c r="A26" s="56" t="s">
        <v>53</v>
      </c>
      <c r="B26" s="229"/>
      <c r="C26" s="230"/>
      <c r="D26" s="231"/>
      <c r="E26" s="232"/>
      <c r="F26" s="232"/>
      <c r="G26" s="57"/>
      <c r="H26" s="232"/>
      <c r="I26" s="232"/>
      <c r="J26" s="233"/>
      <c r="K26" s="229"/>
      <c r="L26" s="234"/>
      <c r="M26" s="230"/>
      <c r="N26" s="235"/>
      <c r="O26" s="236"/>
      <c r="P26" s="237"/>
      <c r="Q26" s="374"/>
      <c r="R26" s="337"/>
      <c r="S26" s="338"/>
      <c r="T26" s="374"/>
      <c r="U26" s="337"/>
      <c r="V26" s="375"/>
      <c r="W26" s="336"/>
      <c r="X26" s="337"/>
      <c r="Y26" s="375"/>
      <c r="Z26" s="336"/>
      <c r="AA26" s="337"/>
      <c r="AB26" s="338"/>
      <c r="AC26" s="336"/>
      <c r="AD26" s="337"/>
      <c r="AE26" s="338"/>
      <c r="AF26" s="336"/>
      <c r="AG26" s="337"/>
      <c r="AH26" s="338"/>
      <c r="AI26" s="384"/>
      <c r="AJ26" s="385"/>
      <c r="AK26" s="386"/>
      <c r="AL26" s="15"/>
      <c r="AM26" s="15"/>
      <c r="AN26" s="99" t="s">
        <v>22</v>
      </c>
      <c r="AO26" s="101">
        <v>44572</v>
      </c>
    </row>
    <row r="27" spans="1:41" s="17" customFormat="1" ht="19.5" customHeight="1">
      <c r="A27" s="56" t="s">
        <v>53</v>
      </c>
      <c r="B27" s="229"/>
      <c r="C27" s="230"/>
      <c r="D27" s="231"/>
      <c r="E27" s="232"/>
      <c r="F27" s="232"/>
      <c r="G27" s="57"/>
      <c r="H27" s="232"/>
      <c r="I27" s="232"/>
      <c r="J27" s="233"/>
      <c r="K27" s="229"/>
      <c r="L27" s="234"/>
      <c r="M27" s="230"/>
      <c r="N27" s="235"/>
      <c r="O27" s="236"/>
      <c r="P27" s="237"/>
      <c r="Q27" s="374"/>
      <c r="R27" s="337"/>
      <c r="S27" s="338"/>
      <c r="T27" s="374"/>
      <c r="U27" s="337"/>
      <c r="V27" s="375"/>
      <c r="W27" s="336"/>
      <c r="X27" s="337"/>
      <c r="Y27" s="375"/>
      <c r="Z27" s="336"/>
      <c r="AA27" s="337"/>
      <c r="AB27" s="338"/>
      <c r="AC27" s="336"/>
      <c r="AD27" s="337"/>
      <c r="AE27" s="338"/>
      <c r="AF27" s="336"/>
      <c r="AG27" s="337"/>
      <c r="AH27" s="338"/>
      <c r="AI27" s="384"/>
      <c r="AJ27" s="385"/>
      <c r="AK27" s="386"/>
      <c r="AL27" s="15"/>
      <c r="AM27" s="15"/>
      <c r="AN27" s="99" t="s">
        <v>73</v>
      </c>
      <c r="AO27" s="101">
        <v>44603</v>
      </c>
    </row>
    <row r="28" spans="1:41" s="17" customFormat="1" ht="19.5" customHeight="1">
      <c r="A28" s="56" t="s">
        <v>53</v>
      </c>
      <c r="B28" s="229"/>
      <c r="C28" s="230"/>
      <c r="D28" s="231"/>
      <c r="E28" s="232"/>
      <c r="F28" s="232"/>
      <c r="G28" s="57"/>
      <c r="H28" s="232"/>
      <c r="I28" s="232"/>
      <c r="J28" s="233"/>
      <c r="K28" s="229"/>
      <c r="L28" s="234"/>
      <c r="M28" s="230"/>
      <c r="N28" s="235"/>
      <c r="O28" s="236"/>
      <c r="P28" s="237"/>
      <c r="Q28" s="374"/>
      <c r="R28" s="337"/>
      <c r="S28" s="338"/>
      <c r="T28" s="374"/>
      <c r="U28" s="337"/>
      <c r="V28" s="375"/>
      <c r="W28" s="336"/>
      <c r="X28" s="337"/>
      <c r="Y28" s="375"/>
      <c r="Z28" s="336"/>
      <c r="AA28" s="337"/>
      <c r="AB28" s="338"/>
      <c r="AC28" s="336"/>
      <c r="AD28" s="337"/>
      <c r="AE28" s="338"/>
      <c r="AF28" s="336"/>
      <c r="AG28" s="337"/>
      <c r="AH28" s="338"/>
      <c r="AI28" s="384"/>
      <c r="AJ28" s="385"/>
      <c r="AK28" s="386"/>
      <c r="AL28" s="15"/>
      <c r="AM28" s="15"/>
      <c r="AN28" s="99" t="s">
        <v>68</v>
      </c>
      <c r="AO28" s="101">
        <v>44615</v>
      </c>
    </row>
    <row r="29" spans="1:41" s="17" customFormat="1" ht="19.5" customHeight="1">
      <c r="A29" s="56" t="s">
        <v>53</v>
      </c>
      <c r="B29" s="229"/>
      <c r="C29" s="230"/>
      <c r="D29" s="231"/>
      <c r="E29" s="232"/>
      <c r="F29" s="232"/>
      <c r="G29" s="57"/>
      <c r="H29" s="232"/>
      <c r="I29" s="232"/>
      <c r="J29" s="233"/>
      <c r="K29" s="229"/>
      <c r="L29" s="234"/>
      <c r="M29" s="230"/>
      <c r="N29" s="235"/>
      <c r="O29" s="236"/>
      <c r="P29" s="237"/>
      <c r="Q29" s="374"/>
      <c r="R29" s="337"/>
      <c r="S29" s="338"/>
      <c r="T29" s="374"/>
      <c r="U29" s="337"/>
      <c r="V29" s="375"/>
      <c r="W29" s="336"/>
      <c r="X29" s="337"/>
      <c r="Y29" s="375"/>
      <c r="Z29" s="336"/>
      <c r="AA29" s="337"/>
      <c r="AB29" s="338"/>
      <c r="AC29" s="336"/>
      <c r="AD29" s="337"/>
      <c r="AE29" s="338"/>
      <c r="AF29" s="336"/>
      <c r="AG29" s="337"/>
      <c r="AH29" s="338"/>
      <c r="AI29" s="384"/>
      <c r="AJ29" s="385"/>
      <c r="AK29" s="386"/>
      <c r="AL29" s="15"/>
      <c r="AM29" s="15"/>
      <c r="AN29" s="99" t="s">
        <v>23</v>
      </c>
      <c r="AO29" s="101">
        <v>44640</v>
      </c>
    </row>
    <row r="30" spans="1:41" s="17" customFormat="1" ht="19.5" customHeight="1">
      <c r="A30" s="56" t="s">
        <v>53</v>
      </c>
      <c r="B30" s="229"/>
      <c r="C30" s="230"/>
      <c r="D30" s="231"/>
      <c r="E30" s="232"/>
      <c r="F30" s="232"/>
      <c r="G30" s="57"/>
      <c r="H30" s="232"/>
      <c r="I30" s="232"/>
      <c r="J30" s="233"/>
      <c r="K30" s="229"/>
      <c r="L30" s="234"/>
      <c r="M30" s="230"/>
      <c r="N30" s="235"/>
      <c r="O30" s="236"/>
      <c r="P30" s="237"/>
      <c r="Q30" s="374"/>
      <c r="R30" s="337"/>
      <c r="S30" s="338"/>
      <c r="T30" s="374"/>
      <c r="U30" s="337"/>
      <c r="V30" s="375"/>
      <c r="W30" s="336"/>
      <c r="X30" s="337"/>
      <c r="Y30" s="375"/>
      <c r="Z30" s="336"/>
      <c r="AA30" s="337"/>
      <c r="AB30" s="338"/>
      <c r="AC30" s="336"/>
      <c r="AD30" s="337"/>
      <c r="AE30" s="338"/>
      <c r="AF30" s="336"/>
      <c r="AG30" s="337"/>
      <c r="AH30" s="338"/>
      <c r="AI30" s="384"/>
      <c r="AJ30" s="385"/>
      <c r="AK30" s="386"/>
      <c r="AL30" s="15"/>
      <c r="AM30" s="15"/>
      <c r="AO30" s="35"/>
    </row>
    <row r="31" spans="1:41" s="17" customFormat="1" ht="19.5" customHeight="1">
      <c r="A31" s="56" t="s">
        <v>53</v>
      </c>
      <c r="B31" s="229"/>
      <c r="C31" s="230"/>
      <c r="D31" s="231"/>
      <c r="E31" s="232"/>
      <c r="F31" s="232"/>
      <c r="G31" s="57"/>
      <c r="H31" s="232"/>
      <c r="I31" s="232"/>
      <c r="J31" s="233"/>
      <c r="K31" s="229"/>
      <c r="L31" s="234"/>
      <c r="M31" s="230"/>
      <c r="N31" s="235"/>
      <c r="O31" s="236"/>
      <c r="P31" s="237"/>
      <c r="Q31" s="374"/>
      <c r="R31" s="337"/>
      <c r="S31" s="338"/>
      <c r="T31" s="374"/>
      <c r="U31" s="337"/>
      <c r="V31" s="375"/>
      <c r="W31" s="336"/>
      <c r="X31" s="337"/>
      <c r="Y31" s="375"/>
      <c r="Z31" s="336"/>
      <c r="AA31" s="337"/>
      <c r="AB31" s="338"/>
      <c r="AC31" s="336"/>
      <c r="AD31" s="337"/>
      <c r="AE31" s="338"/>
      <c r="AF31" s="336"/>
      <c r="AG31" s="337"/>
      <c r="AH31" s="338"/>
      <c r="AI31" s="384"/>
      <c r="AJ31" s="385"/>
      <c r="AK31" s="386"/>
      <c r="AL31" s="15"/>
      <c r="AM31" s="15"/>
      <c r="AO31" s="35"/>
    </row>
    <row r="32" spans="1:41" s="17" customFormat="1" ht="19.5" customHeight="1">
      <c r="A32" s="56" t="s">
        <v>53</v>
      </c>
      <c r="B32" s="229"/>
      <c r="C32" s="230"/>
      <c r="D32" s="231"/>
      <c r="E32" s="232"/>
      <c r="F32" s="232"/>
      <c r="G32" s="57"/>
      <c r="H32" s="232"/>
      <c r="I32" s="232"/>
      <c r="J32" s="233"/>
      <c r="K32" s="229"/>
      <c r="L32" s="234"/>
      <c r="M32" s="230"/>
      <c r="N32" s="235"/>
      <c r="O32" s="236"/>
      <c r="P32" s="237"/>
      <c r="Q32" s="374"/>
      <c r="R32" s="337"/>
      <c r="S32" s="338"/>
      <c r="T32" s="374"/>
      <c r="U32" s="337"/>
      <c r="V32" s="375"/>
      <c r="W32" s="336"/>
      <c r="X32" s="337"/>
      <c r="Y32" s="375"/>
      <c r="Z32" s="336"/>
      <c r="AA32" s="337"/>
      <c r="AB32" s="338"/>
      <c r="AC32" s="336"/>
      <c r="AD32" s="337"/>
      <c r="AE32" s="338"/>
      <c r="AF32" s="336"/>
      <c r="AG32" s="337"/>
      <c r="AH32" s="338"/>
      <c r="AI32" s="384"/>
      <c r="AJ32" s="385"/>
      <c r="AK32" s="386"/>
      <c r="AL32" s="15"/>
      <c r="AM32" s="15"/>
      <c r="AO32" s="35"/>
    </row>
    <row r="33" spans="1:41" s="17" customFormat="1" ht="19.5" customHeight="1">
      <c r="A33" s="56" t="s">
        <v>53</v>
      </c>
      <c r="B33" s="229"/>
      <c r="C33" s="230"/>
      <c r="D33" s="231"/>
      <c r="E33" s="232"/>
      <c r="F33" s="232"/>
      <c r="G33" s="57"/>
      <c r="H33" s="232"/>
      <c r="I33" s="232"/>
      <c r="J33" s="233"/>
      <c r="K33" s="229"/>
      <c r="L33" s="234"/>
      <c r="M33" s="230"/>
      <c r="N33" s="235"/>
      <c r="O33" s="236"/>
      <c r="P33" s="237"/>
      <c r="Q33" s="374"/>
      <c r="R33" s="337"/>
      <c r="S33" s="338"/>
      <c r="T33" s="374"/>
      <c r="U33" s="337"/>
      <c r="V33" s="375"/>
      <c r="W33" s="336"/>
      <c r="X33" s="337"/>
      <c r="Y33" s="375"/>
      <c r="Z33" s="336"/>
      <c r="AA33" s="337"/>
      <c r="AB33" s="338"/>
      <c r="AC33" s="336"/>
      <c r="AD33" s="337"/>
      <c r="AE33" s="338"/>
      <c r="AF33" s="336"/>
      <c r="AG33" s="337"/>
      <c r="AH33" s="338"/>
      <c r="AI33" s="384"/>
      <c r="AJ33" s="385"/>
      <c r="AK33" s="386"/>
      <c r="AL33" s="15"/>
      <c r="AM33" s="15"/>
      <c r="AO33" s="35"/>
    </row>
    <row r="34" spans="1:41" s="17" customFormat="1" ht="19.5" customHeight="1">
      <c r="A34" s="56" t="s">
        <v>53</v>
      </c>
      <c r="B34" s="229"/>
      <c r="C34" s="230"/>
      <c r="D34" s="231"/>
      <c r="E34" s="232"/>
      <c r="F34" s="232"/>
      <c r="G34" s="57"/>
      <c r="H34" s="232"/>
      <c r="I34" s="232"/>
      <c r="J34" s="233"/>
      <c r="K34" s="229"/>
      <c r="L34" s="234"/>
      <c r="M34" s="230"/>
      <c r="N34" s="244"/>
      <c r="O34" s="245"/>
      <c r="P34" s="246"/>
      <c r="Q34" s="374"/>
      <c r="R34" s="337"/>
      <c r="S34" s="338"/>
      <c r="T34" s="374"/>
      <c r="U34" s="337"/>
      <c r="V34" s="375"/>
      <c r="W34" s="336"/>
      <c r="X34" s="337"/>
      <c r="Y34" s="375"/>
      <c r="Z34" s="336"/>
      <c r="AA34" s="337"/>
      <c r="AB34" s="338"/>
      <c r="AC34" s="336"/>
      <c r="AD34" s="337"/>
      <c r="AE34" s="338"/>
      <c r="AF34" s="336"/>
      <c r="AG34" s="337"/>
      <c r="AH34" s="338"/>
      <c r="AI34" s="384"/>
      <c r="AJ34" s="385"/>
      <c r="AK34" s="386"/>
      <c r="AL34" s="15"/>
      <c r="AM34" s="15"/>
      <c r="AO34" s="35"/>
    </row>
    <row r="35" spans="1:41" s="17" customFormat="1" ht="19.5" customHeight="1">
      <c r="A35" s="56" t="s">
        <v>53</v>
      </c>
      <c r="B35" s="229"/>
      <c r="C35" s="230"/>
      <c r="D35" s="231"/>
      <c r="E35" s="232"/>
      <c r="F35" s="232"/>
      <c r="G35" s="57"/>
      <c r="H35" s="232"/>
      <c r="I35" s="232"/>
      <c r="J35" s="233"/>
      <c r="K35" s="229"/>
      <c r="L35" s="234"/>
      <c r="M35" s="230"/>
      <c r="N35" s="235"/>
      <c r="O35" s="236"/>
      <c r="P35" s="237"/>
      <c r="Q35" s="374"/>
      <c r="R35" s="337"/>
      <c r="S35" s="338"/>
      <c r="T35" s="374"/>
      <c r="U35" s="337"/>
      <c r="V35" s="375"/>
      <c r="W35" s="336"/>
      <c r="X35" s="337"/>
      <c r="Y35" s="375"/>
      <c r="Z35" s="336"/>
      <c r="AA35" s="337"/>
      <c r="AB35" s="338"/>
      <c r="AC35" s="336"/>
      <c r="AD35" s="337"/>
      <c r="AE35" s="338"/>
      <c r="AF35" s="336"/>
      <c r="AG35" s="337"/>
      <c r="AH35" s="338"/>
      <c r="AI35" s="384"/>
      <c r="AJ35" s="385"/>
      <c r="AK35" s="386"/>
      <c r="AL35" s="15"/>
      <c r="AM35" s="15"/>
      <c r="AO35" s="35"/>
    </row>
    <row r="36" spans="1:41" s="17" customFormat="1" ht="19.5" customHeight="1">
      <c r="A36" s="56" t="s">
        <v>53</v>
      </c>
      <c r="B36" s="229"/>
      <c r="C36" s="230"/>
      <c r="D36" s="231"/>
      <c r="E36" s="232"/>
      <c r="F36" s="232"/>
      <c r="G36" s="57"/>
      <c r="H36" s="232"/>
      <c r="I36" s="232"/>
      <c r="J36" s="233"/>
      <c r="K36" s="229"/>
      <c r="L36" s="234"/>
      <c r="M36" s="230"/>
      <c r="N36" s="235"/>
      <c r="O36" s="236"/>
      <c r="P36" s="237"/>
      <c r="Q36" s="374"/>
      <c r="R36" s="337"/>
      <c r="S36" s="338"/>
      <c r="T36" s="374"/>
      <c r="U36" s="337"/>
      <c r="V36" s="375"/>
      <c r="W36" s="336"/>
      <c r="X36" s="337"/>
      <c r="Y36" s="375"/>
      <c r="Z36" s="336"/>
      <c r="AA36" s="337"/>
      <c r="AB36" s="338"/>
      <c r="AC36" s="336"/>
      <c r="AD36" s="337"/>
      <c r="AE36" s="338"/>
      <c r="AF36" s="336"/>
      <c r="AG36" s="337"/>
      <c r="AH36" s="338"/>
      <c r="AI36" s="384"/>
      <c r="AJ36" s="385"/>
      <c r="AK36" s="386"/>
      <c r="AL36" s="15"/>
      <c r="AM36" s="15"/>
      <c r="AO36" s="35"/>
    </row>
    <row r="37" spans="1:41" s="17" customFormat="1" ht="19.5" customHeight="1">
      <c r="A37" s="56" t="s">
        <v>53</v>
      </c>
      <c r="B37" s="250"/>
      <c r="C37" s="252"/>
      <c r="D37" s="399"/>
      <c r="E37" s="355"/>
      <c r="F37" s="355"/>
      <c r="G37" s="58"/>
      <c r="H37" s="355"/>
      <c r="I37" s="355"/>
      <c r="J37" s="356"/>
      <c r="K37" s="250"/>
      <c r="L37" s="251"/>
      <c r="M37" s="252"/>
      <c r="N37" s="250"/>
      <c r="O37" s="251"/>
      <c r="P37" s="251"/>
      <c r="Q37" s="374"/>
      <c r="R37" s="337"/>
      <c r="S37" s="338"/>
      <c r="T37" s="374"/>
      <c r="U37" s="337"/>
      <c r="V37" s="375"/>
      <c r="W37" s="336"/>
      <c r="X37" s="337"/>
      <c r="Y37" s="375"/>
      <c r="Z37" s="336"/>
      <c r="AA37" s="337"/>
      <c r="AB37" s="338"/>
      <c r="AC37" s="336"/>
      <c r="AD37" s="337"/>
      <c r="AE37" s="338"/>
      <c r="AF37" s="336"/>
      <c r="AG37" s="337"/>
      <c r="AH37" s="338"/>
      <c r="AI37" s="384"/>
      <c r="AJ37" s="385"/>
      <c r="AK37" s="386"/>
      <c r="AL37" s="15"/>
      <c r="AM37" s="15"/>
      <c r="AO37" s="35"/>
    </row>
    <row r="38" spans="1:41" s="17" customFormat="1" ht="19.5" customHeight="1">
      <c r="A38" s="56" t="s">
        <v>53</v>
      </c>
      <c r="B38" s="229"/>
      <c r="C38" s="230"/>
      <c r="D38" s="399"/>
      <c r="E38" s="355"/>
      <c r="F38" s="355"/>
      <c r="G38" s="58"/>
      <c r="H38" s="355"/>
      <c r="I38" s="355"/>
      <c r="J38" s="356"/>
      <c r="K38" s="229"/>
      <c r="L38" s="234"/>
      <c r="M38" s="230"/>
      <c r="N38" s="250"/>
      <c r="O38" s="251"/>
      <c r="P38" s="251"/>
      <c r="Q38" s="374"/>
      <c r="R38" s="337"/>
      <c r="S38" s="338"/>
      <c r="T38" s="374"/>
      <c r="U38" s="337"/>
      <c r="V38" s="375"/>
      <c r="W38" s="336"/>
      <c r="X38" s="337"/>
      <c r="Y38" s="375"/>
      <c r="Z38" s="336"/>
      <c r="AA38" s="337"/>
      <c r="AB38" s="338"/>
      <c r="AC38" s="336"/>
      <c r="AD38" s="337"/>
      <c r="AE38" s="338"/>
      <c r="AF38" s="336"/>
      <c r="AG38" s="337"/>
      <c r="AH38" s="338"/>
      <c r="AI38" s="384"/>
      <c r="AJ38" s="385"/>
      <c r="AK38" s="386"/>
      <c r="AL38" s="15"/>
      <c r="AM38" s="15"/>
      <c r="AN38" s="7"/>
      <c r="AO38" s="6"/>
    </row>
    <row r="39" spans="1:41" s="17" customFormat="1" ht="19.5" customHeight="1" thickBot="1">
      <c r="A39" s="59" t="s">
        <v>53</v>
      </c>
      <c r="B39" s="229"/>
      <c r="C39" s="230"/>
      <c r="D39" s="399"/>
      <c r="E39" s="355"/>
      <c r="F39" s="355"/>
      <c r="G39" s="58"/>
      <c r="H39" s="355"/>
      <c r="I39" s="355"/>
      <c r="J39" s="356"/>
      <c r="K39" s="229"/>
      <c r="L39" s="234"/>
      <c r="M39" s="230"/>
      <c r="N39" s="400"/>
      <c r="O39" s="401"/>
      <c r="P39" s="401"/>
      <c r="Q39" s="370"/>
      <c r="R39" s="368"/>
      <c r="S39" s="369"/>
      <c r="T39" s="370"/>
      <c r="U39" s="368"/>
      <c r="V39" s="371"/>
      <c r="W39" s="367"/>
      <c r="X39" s="368"/>
      <c r="Y39" s="371"/>
      <c r="Z39" s="367"/>
      <c r="AA39" s="368"/>
      <c r="AB39" s="369"/>
      <c r="AC39" s="367"/>
      <c r="AD39" s="368"/>
      <c r="AE39" s="369"/>
      <c r="AF39" s="367"/>
      <c r="AG39" s="368"/>
      <c r="AH39" s="369"/>
      <c r="AI39" s="402"/>
      <c r="AJ39" s="403"/>
      <c r="AK39" s="404"/>
      <c r="AL39" s="15"/>
      <c r="AM39" s="15"/>
      <c r="AN39" s="7"/>
      <c r="AO39" s="6"/>
    </row>
    <row r="40" spans="1:41" ht="40.5" customHeight="1" thickBot="1" thickTop="1">
      <c r="A40" s="37"/>
      <c r="B40" s="38" t="s">
        <v>4</v>
      </c>
      <c r="C40" s="38"/>
      <c r="D40" s="38"/>
      <c r="E40" s="60"/>
      <c r="F40" s="41"/>
      <c r="G40" s="38"/>
      <c r="H40" s="38"/>
      <c r="I40" s="38"/>
      <c r="J40" s="42"/>
      <c r="K40" s="41"/>
      <c r="L40" s="41"/>
      <c r="M40" s="41"/>
      <c r="N40" s="41"/>
      <c r="O40" s="41"/>
      <c r="P40" s="41"/>
      <c r="Q40" s="388"/>
      <c r="R40" s="389"/>
      <c r="S40" s="390"/>
      <c r="T40" s="388"/>
      <c r="U40" s="389"/>
      <c r="V40" s="391"/>
      <c r="W40" s="392"/>
      <c r="X40" s="389"/>
      <c r="Y40" s="391"/>
      <c r="Z40" s="378"/>
      <c r="AA40" s="378"/>
      <c r="AB40" s="379"/>
      <c r="AC40" s="378"/>
      <c r="AD40" s="378"/>
      <c r="AE40" s="379"/>
      <c r="AF40" s="378"/>
      <c r="AG40" s="378"/>
      <c r="AH40" s="379"/>
      <c r="AI40" s="279"/>
      <c r="AJ40" s="280"/>
      <c r="AK40" s="281"/>
      <c r="AL40" s="18"/>
      <c r="AO40" s="7"/>
    </row>
    <row r="41" spans="1:41" ht="9.75" customHeight="1">
      <c r="A41" s="29"/>
      <c r="N41" s="8"/>
      <c r="O41" s="8"/>
      <c r="P41" s="8"/>
      <c r="Q41" s="408" t="s">
        <v>10</v>
      </c>
      <c r="R41" s="408"/>
      <c r="S41" s="408"/>
      <c r="T41" s="408" t="s">
        <v>12</v>
      </c>
      <c r="U41" s="408"/>
      <c r="V41" s="408"/>
      <c r="W41" s="408" t="s">
        <v>13</v>
      </c>
      <c r="X41" s="408"/>
      <c r="Y41" s="408"/>
      <c r="Z41" s="408" t="s">
        <v>56</v>
      </c>
      <c r="AA41" s="408"/>
      <c r="AB41" s="408"/>
      <c r="AC41" s="420" t="s">
        <v>55</v>
      </c>
      <c r="AD41" s="420"/>
      <c r="AE41" s="420"/>
      <c r="AF41" s="408" t="s">
        <v>11</v>
      </c>
      <c r="AG41" s="408"/>
      <c r="AH41" s="408"/>
      <c r="AO41" s="7"/>
    </row>
    <row r="42" spans="1:41" ht="12.75" customHeight="1">
      <c r="A42" s="20" t="s">
        <v>5</v>
      </c>
      <c r="B42" s="21"/>
      <c r="C42" s="21"/>
      <c r="D42" s="45"/>
      <c r="E42" s="21"/>
      <c r="F42" s="21"/>
      <c r="G42" s="46"/>
      <c r="H42" s="19"/>
      <c r="I42" s="20" t="s">
        <v>14</v>
      </c>
      <c r="J42" s="21"/>
      <c r="K42" s="21"/>
      <c r="L42" s="21"/>
      <c r="M42" s="21"/>
      <c r="N42" s="21"/>
      <c r="O42" s="21"/>
      <c r="P42" s="21"/>
      <c r="Q42" s="21"/>
      <c r="R42" s="21"/>
      <c r="S42" s="21"/>
      <c r="T42" s="22"/>
      <c r="W42" s="321" t="s">
        <v>15</v>
      </c>
      <c r="X42" s="322"/>
      <c r="Y42" s="322"/>
      <c r="Z42" s="322"/>
      <c r="AA42" s="357" t="s">
        <v>43</v>
      </c>
      <c r="AB42" s="357"/>
      <c r="AC42" s="358"/>
      <c r="AD42" s="34"/>
      <c r="AE42" s="34"/>
      <c r="AH42" s="361" t="s">
        <v>31</v>
      </c>
      <c r="AI42" s="362"/>
      <c r="AJ42" s="362"/>
      <c r="AK42" s="363"/>
      <c r="AO42" s="7"/>
    </row>
    <row r="43" spans="1:41" ht="12.75" customHeight="1">
      <c r="A43" s="47"/>
      <c r="B43" s="31"/>
      <c r="C43" s="30"/>
      <c r="D43" s="32"/>
      <c r="E43" s="30"/>
      <c r="F43" s="31"/>
      <c r="G43" s="48"/>
      <c r="H43" s="8"/>
      <c r="I43" s="31"/>
      <c r="J43" s="30"/>
      <c r="K43" s="31"/>
      <c r="L43" s="30"/>
      <c r="M43" s="31"/>
      <c r="N43" s="30"/>
      <c r="O43" s="31"/>
      <c r="P43" s="30"/>
      <c r="Q43" s="31"/>
      <c r="R43" s="30"/>
      <c r="S43" s="31"/>
      <c r="T43" s="30"/>
      <c r="W43" s="323" t="s">
        <v>16</v>
      </c>
      <c r="X43" s="324"/>
      <c r="Y43" s="324"/>
      <c r="Z43" s="324"/>
      <c r="AA43" s="376" t="s">
        <v>43</v>
      </c>
      <c r="AB43" s="376"/>
      <c r="AC43" s="377"/>
      <c r="AD43" s="34"/>
      <c r="AE43" s="34"/>
      <c r="AH43" s="364"/>
      <c r="AI43" s="365"/>
      <c r="AJ43" s="365"/>
      <c r="AK43" s="366"/>
      <c r="AL43" s="18"/>
      <c r="AM43" s="18"/>
      <c r="AO43" s="7"/>
    </row>
    <row r="44" spans="1:39" ht="12.75" customHeight="1">
      <c r="A44" s="49"/>
      <c r="B44" s="25"/>
      <c r="C44" s="24"/>
      <c r="D44" s="26"/>
      <c r="E44" s="24"/>
      <c r="F44" s="25"/>
      <c r="G44" s="50"/>
      <c r="H44" s="8"/>
      <c r="I44" s="25"/>
      <c r="J44" s="24"/>
      <c r="K44" s="25"/>
      <c r="L44" s="24"/>
      <c r="M44" s="25"/>
      <c r="N44" s="24"/>
      <c r="O44" s="25"/>
      <c r="P44" s="24"/>
      <c r="Q44" s="25"/>
      <c r="R44" s="24"/>
      <c r="S44" s="25"/>
      <c r="T44" s="24"/>
      <c r="W44" s="325" t="s">
        <v>35</v>
      </c>
      <c r="X44" s="326"/>
      <c r="Y44" s="326"/>
      <c r="Z44" s="327"/>
      <c r="AA44" s="372" t="s">
        <v>43</v>
      </c>
      <c r="AB44" s="372"/>
      <c r="AC44" s="373"/>
      <c r="AD44" s="23"/>
      <c r="AE44" s="23"/>
      <c r="AH44" s="313"/>
      <c r="AI44" s="314"/>
      <c r="AJ44" s="317" t="s">
        <v>54</v>
      </c>
      <c r="AK44" s="318"/>
      <c r="AL44" s="18"/>
      <c r="AM44" s="18"/>
    </row>
    <row r="45" spans="1:39" ht="12.75" customHeight="1">
      <c r="A45" s="51"/>
      <c r="B45" s="27"/>
      <c r="C45" s="28"/>
      <c r="D45" s="52"/>
      <c r="E45" s="28"/>
      <c r="F45" s="27"/>
      <c r="G45" s="53"/>
      <c r="H45" s="8"/>
      <c r="I45" s="27"/>
      <c r="J45" s="28"/>
      <c r="K45" s="27"/>
      <c r="L45" s="28"/>
      <c r="M45" s="27"/>
      <c r="N45" s="28"/>
      <c r="O45" s="27"/>
      <c r="P45" s="28"/>
      <c r="Q45" s="27"/>
      <c r="R45" s="28"/>
      <c r="S45" s="27"/>
      <c r="T45" s="28"/>
      <c r="W45" s="328" t="s">
        <v>86</v>
      </c>
      <c r="X45" s="329"/>
      <c r="Y45" s="329"/>
      <c r="Z45" s="329"/>
      <c r="AA45" s="421" t="s">
        <v>43</v>
      </c>
      <c r="AB45" s="422"/>
      <c r="AC45" s="423"/>
      <c r="AD45" s="23"/>
      <c r="AE45" s="23"/>
      <c r="AH45" s="315"/>
      <c r="AI45" s="316"/>
      <c r="AJ45" s="319"/>
      <c r="AK45" s="320"/>
      <c r="AL45" s="18"/>
      <c r="AM45" s="18"/>
    </row>
    <row r="46" ht="14.25"/>
  </sheetData>
  <sheetProtection/>
  <mergeCells count="421">
    <mergeCell ref="Y1:AC1"/>
    <mergeCell ref="AD1:AK1"/>
    <mergeCell ref="AH44:AI45"/>
    <mergeCell ref="AJ44:AK45"/>
    <mergeCell ref="W42:Z42"/>
    <mergeCell ref="W43:Z43"/>
    <mergeCell ref="W44:Z44"/>
    <mergeCell ref="AH42:AK43"/>
    <mergeCell ref="Z39:AB39"/>
    <mergeCell ref="AC39:AE39"/>
    <mergeCell ref="Z40:AB40"/>
    <mergeCell ref="AC40:AE40"/>
    <mergeCell ref="AA43:AC43"/>
    <mergeCell ref="Z8:AB8"/>
    <mergeCell ref="AC8:AE8"/>
    <mergeCell ref="Q8:S8"/>
    <mergeCell ref="AA42:AC42"/>
    <mergeCell ref="T39:V39"/>
    <mergeCell ref="Z28:AB28"/>
    <mergeCell ref="AC28:AE28"/>
    <mergeCell ref="W45:Z45"/>
    <mergeCell ref="AA45:AC45"/>
    <mergeCell ref="Z10:AB10"/>
    <mergeCell ref="AA44:AC44"/>
    <mergeCell ref="AC36:AE36"/>
    <mergeCell ref="Y3:AB3"/>
    <mergeCell ref="B3:X3"/>
    <mergeCell ref="B4:N4"/>
    <mergeCell ref="O4:Q6"/>
    <mergeCell ref="R4:X4"/>
    <mergeCell ref="Y4:AK4"/>
    <mergeCell ref="AI3:AK3"/>
    <mergeCell ref="AC3:AG3"/>
    <mergeCell ref="Q41:S41"/>
    <mergeCell ref="T41:V41"/>
    <mergeCell ref="W41:Y41"/>
    <mergeCell ref="Z41:AB41"/>
    <mergeCell ref="AC41:AE41"/>
    <mergeCell ref="T8:V8"/>
    <mergeCell ref="W8:Y8"/>
    <mergeCell ref="B8:C8"/>
    <mergeCell ref="D8:J8"/>
    <mergeCell ref="K8:M8"/>
    <mergeCell ref="N8:P8"/>
    <mergeCell ref="Z9:AB9"/>
    <mergeCell ref="B32:C32"/>
    <mergeCell ref="D32:F32"/>
    <mergeCell ref="H32:J32"/>
    <mergeCell ref="N32:P32"/>
    <mergeCell ref="T28:V28"/>
    <mergeCell ref="K28:M28"/>
    <mergeCell ref="N28:P28"/>
    <mergeCell ref="Q28:S28"/>
    <mergeCell ref="K31:M31"/>
    <mergeCell ref="Q37:S37"/>
    <mergeCell ref="B33:C33"/>
    <mergeCell ref="D33:F33"/>
    <mergeCell ref="H33:J33"/>
    <mergeCell ref="Q33:S33"/>
    <mergeCell ref="K33:M33"/>
    <mergeCell ref="N33:P33"/>
    <mergeCell ref="AI33:AK33"/>
    <mergeCell ref="Q40:S40"/>
    <mergeCell ref="T40:V40"/>
    <mergeCell ref="W40:Y40"/>
    <mergeCell ref="Q34:S34"/>
    <mergeCell ref="T34:V34"/>
    <mergeCell ref="W39:Y39"/>
    <mergeCell ref="Q35:S35"/>
    <mergeCell ref="T35:V35"/>
    <mergeCell ref="AF38:AH38"/>
    <mergeCell ref="AI38:AK38"/>
    <mergeCell ref="W34:Y34"/>
    <mergeCell ref="AF34:AH34"/>
    <mergeCell ref="AI34:AK34"/>
    <mergeCell ref="W35:Y35"/>
    <mergeCell ref="Z36:AB36"/>
    <mergeCell ref="AF37:AH37"/>
    <mergeCell ref="AI37:AK37"/>
    <mergeCell ref="Z37:AB37"/>
    <mergeCell ref="K32:M32"/>
    <mergeCell ref="T31:V31"/>
    <mergeCell ref="W31:Y31"/>
    <mergeCell ref="AF35:AH35"/>
    <mergeCell ref="AF33:AH33"/>
    <mergeCell ref="T32:V32"/>
    <mergeCell ref="W32:Y32"/>
    <mergeCell ref="W33:Y33"/>
    <mergeCell ref="T33:V33"/>
    <mergeCell ref="AC35:AE35"/>
    <mergeCell ref="B30:C30"/>
    <mergeCell ref="D30:F30"/>
    <mergeCell ref="H30:J30"/>
    <mergeCell ref="N30:P30"/>
    <mergeCell ref="K30:M30"/>
    <mergeCell ref="B31:C31"/>
    <mergeCell ref="D31:F31"/>
    <mergeCell ref="H31:J31"/>
    <mergeCell ref="N31:P31"/>
    <mergeCell ref="AI29:AK29"/>
    <mergeCell ref="AC31:AE31"/>
    <mergeCell ref="AF30:AH30"/>
    <mergeCell ref="Z31:AB31"/>
    <mergeCell ref="AC30:AE30"/>
    <mergeCell ref="AI30:AK30"/>
    <mergeCell ref="AI31:AK31"/>
    <mergeCell ref="Z30:AB30"/>
    <mergeCell ref="AF29:AH29"/>
    <mergeCell ref="AC29:AE29"/>
    <mergeCell ref="Z29:AB29"/>
    <mergeCell ref="W29:Y29"/>
    <mergeCell ref="W28:Y28"/>
    <mergeCell ref="AF28:AH28"/>
    <mergeCell ref="T29:V29"/>
    <mergeCell ref="Q30:S30"/>
    <mergeCell ref="T30:V30"/>
    <mergeCell ref="W30:Y30"/>
    <mergeCell ref="Q29:S29"/>
    <mergeCell ref="B29:C29"/>
    <mergeCell ref="D29:F29"/>
    <mergeCell ref="H29:J29"/>
    <mergeCell ref="N29:P29"/>
    <mergeCell ref="K29:M29"/>
    <mergeCell ref="AI22:AK22"/>
    <mergeCell ref="AI23:AK23"/>
    <mergeCell ref="AF24:AH24"/>
    <mergeCell ref="AF22:AH22"/>
    <mergeCell ref="T24:V24"/>
    <mergeCell ref="Z23:AB23"/>
    <mergeCell ref="AC24:AE24"/>
    <mergeCell ref="AF17:AH17"/>
    <mergeCell ref="AF14:AH14"/>
    <mergeCell ref="AC14:AE14"/>
    <mergeCell ref="AF12:AH12"/>
    <mergeCell ref="Z24:AB24"/>
    <mergeCell ref="Z22:AB22"/>
    <mergeCell ref="Z19:AB19"/>
    <mergeCell ref="Z20:AB20"/>
    <mergeCell ref="Z16:AB16"/>
    <mergeCell ref="Z17:AB17"/>
    <mergeCell ref="AF16:AH16"/>
    <mergeCell ref="Z18:AB18"/>
    <mergeCell ref="AC18:AE18"/>
    <mergeCell ref="Z14:AB14"/>
    <mergeCell ref="AC9:AE9"/>
    <mergeCell ref="AC10:AE10"/>
    <mergeCell ref="AC11:AE11"/>
    <mergeCell ref="AC12:AE12"/>
    <mergeCell ref="AF18:AH18"/>
    <mergeCell ref="K18:M18"/>
    <mergeCell ref="T16:V16"/>
    <mergeCell ref="N16:P16"/>
    <mergeCell ref="Q16:S16"/>
    <mergeCell ref="K16:M16"/>
    <mergeCell ref="K17:M17"/>
    <mergeCell ref="T17:V17"/>
    <mergeCell ref="Z26:AB26"/>
    <mergeCell ref="AI25:AK25"/>
    <mergeCell ref="Q26:S26"/>
    <mergeCell ref="T26:V26"/>
    <mergeCell ref="W26:Y26"/>
    <mergeCell ref="AF26:AH26"/>
    <mergeCell ref="Z25:AB25"/>
    <mergeCell ref="Q25:S25"/>
    <mergeCell ref="D27:F27"/>
    <mergeCell ref="H27:J27"/>
    <mergeCell ref="N27:P27"/>
    <mergeCell ref="AF27:AH27"/>
    <mergeCell ref="Q27:S27"/>
    <mergeCell ref="T27:V27"/>
    <mergeCell ref="W27:Y27"/>
    <mergeCell ref="K27:M27"/>
    <mergeCell ref="Z27:AB27"/>
    <mergeCell ref="B25:C25"/>
    <mergeCell ref="D25:F25"/>
    <mergeCell ref="H25:J25"/>
    <mergeCell ref="N25:P25"/>
    <mergeCell ref="K25:M25"/>
    <mergeCell ref="B26:C26"/>
    <mergeCell ref="D26:F26"/>
    <mergeCell ref="H26:J26"/>
    <mergeCell ref="N26:P26"/>
    <mergeCell ref="K26:M26"/>
    <mergeCell ref="W25:Y25"/>
    <mergeCell ref="AF25:AH25"/>
    <mergeCell ref="AC25:AE25"/>
    <mergeCell ref="D24:F24"/>
    <mergeCell ref="H24:J24"/>
    <mergeCell ref="N24:P24"/>
    <mergeCell ref="Q24:S24"/>
    <mergeCell ref="K24:M24"/>
    <mergeCell ref="W24:Y24"/>
    <mergeCell ref="T25:V25"/>
    <mergeCell ref="W23:Y23"/>
    <mergeCell ref="N22:P22"/>
    <mergeCell ref="Q22:S22"/>
    <mergeCell ref="T22:V22"/>
    <mergeCell ref="W22:Y22"/>
    <mergeCell ref="T23:V23"/>
    <mergeCell ref="W17:Y17"/>
    <mergeCell ref="D23:F23"/>
    <mergeCell ref="H23:J23"/>
    <mergeCell ref="N23:P23"/>
    <mergeCell ref="Q23:S23"/>
    <mergeCell ref="K23:M23"/>
    <mergeCell ref="D22:F22"/>
    <mergeCell ref="H22:J22"/>
    <mergeCell ref="K22:M22"/>
    <mergeCell ref="T20:V20"/>
    <mergeCell ref="Z21:AB21"/>
    <mergeCell ref="B21:C21"/>
    <mergeCell ref="D21:F21"/>
    <mergeCell ref="H21:J21"/>
    <mergeCell ref="N21:P21"/>
    <mergeCell ref="K21:M21"/>
    <mergeCell ref="T21:V21"/>
    <mergeCell ref="W21:Y21"/>
    <mergeCell ref="Q21:S21"/>
    <mergeCell ref="W20:Y20"/>
    <mergeCell ref="B20:C20"/>
    <mergeCell ref="D20:F20"/>
    <mergeCell ref="H20:J20"/>
    <mergeCell ref="N20:P20"/>
    <mergeCell ref="K19:M19"/>
    <mergeCell ref="K20:M20"/>
    <mergeCell ref="Q20:S20"/>
    <mergeCell ref="AI20:AK20"/>
    <mergeCell ref="AF20:AH20"/>
    <mergeCell ref="AF21:AH21"/>
    <mergeCell ref="AI21:AK21"/>
    <mergeCell ref="AF19:AH19"/>
    <mergeCell ref="AC19:AE19"/>
    <mergeCell ref="AC20:AE20"/>
    <mergeCell ref="AC21:AE21"/>
    <mergeCell ref="AI18:AK18"/>
    <mergeCell ref="B19:C19"/>
    <mergeCell ref="D19:F19"/>
    <mergeCell ref="H19:J19"/>
    <mergeCell ref="N19:P19"/>
    <mergeCell ref="Q19:S19"/>
    <mergeCell ref="T19:V19"/>
    <mergeCell ref="W19:Y19"/>
    <mergeCell ref="AI19:AK19"/>
    <mergeCell ref="AI17:AK17"/>
    <mergeCell ref="B18:C18"/>
    <mergeCell ref="D18:F18"/>
    <mergeCell ref="H18:J18"/>
    <mergeCell ref="N18:P18"/>
    <mergeCell ref="Q18:S18"/>
    <mergeCell ref="T18:V18"/>
    <mergeCell ref="W18:Y18"/>
    <mergeCell ref="AC17:AE17"/>
    <mergeCell ref="Q17:S17"/>
    <mergeCell ref="B17:C17"/>
    <mergeCell ref="D17:F17"/>
    <mergeCell ref="H17:J17"/>
    <mergeCell ref="N17:P17"/>
    <mergeCell ref="AI16:AK16"/>
    <mergeCell ref="AC16:AE16"/>
    <mergeCell ref="B16:C16"/>
    <mergeCell ref="D16:F16"/>
    <mergeCell ref="H16:J16"/>
    <mergeCell ref="W16:Y16"/>
    <mergeCell ref="B15:C15"/>
    <mergeCell ref="D15:F15"/>
    <mergeCell ref="H15:J15"/>
    <mergeCell ref="N15:P15"/>
    <mergeCell ref="K15:M15"/>
    <mergeCell ref="K14:M14"/>
    <mergeCell ref="W14:Y14"/>
    <mergeCell ref="N14:P14"/>
    <mergeCell ref="Q14:S14"/>
    <mergeCell ref="T14:V14"/>
    <mergeCell ref="AI14:AK14"/>
    <mergeCell ref="Q15:S15"/>
    <mergeCell ref="T15:V15"/>
    <mergeCell ref="Z15:AB15"/>
    <mergeCell ref="AI15:AK15"/>
    <mergeCell ref="AC15:AE15"/>
    <mergeCell ref="W15:Y15"/>
    <mergeCell ref="AF15:AH15"/>
    <mergeCell ref="AI13:AK13"/>
    <mergeCell ref="AC13:AE13"/>
    <mergeCell ref="Z13:AB13"/>
    <mergeCell ref="D13:F13"/>
    <mergeCell ref="H13:J13"/>
    <mergeCell ref="N13:P13"/>
    <mergeCell ref="Q13:S13"/>
    <mergeCell ref="K13:M13"/>
    <mergeCell ref="W13:Y13"/>
    <mergeCell ref="AI12:AK12"/>
    <mergeCell ref="Z12:AB12"/>
    <mergeCell ref="D12:F12"/>
    <mergeCell ref="H12:J12"/>
    <mergeCell ref="N12:P12"/>
    <mergeCell ref="Q12:S12"/>
    <mergeCell ref="K12:M12"/>
    <mergeCell ref="T12:V12"/>
    <mergeCell ref="AF13:AH13"/>
    <mergeCell ref="AI11:AK11"/>
    <mergeCell ref="Z11:AB11"/>
    <mergeCell ref="D11:F11"/>
    <mergeCell ref="H11:J11"/>
    <mergeCell ref="N11:P11"/>
    <mergeCell ref="Q11:S11"/>
    <mergeCell ref="K11:M11"/>
    <mergeCell ref="AF11:AH11"/>
    <mergeCell ref="AI8:AK8"/>
    <mergeCell ref="AI9:AK9"/>
    <mergeCell ref="AI10:AK10"/>
    <mergeCell ref="AF8:AH8"/>
    <mergeCell ref="AF9:AH9"/>
    <mergeCell ref="AF10:AH10"/>
    <mergeCell ref="W9:Y9"/>
    <mergeCell ref="H9:J9"/>
    <mergeCell ref="K9:M9"/>
    <mergeCell ref="K10:M10"/>
    <mergeCell ref="H10:J10"/>
    <mergeCell ref="N10:P10"/>
    <mergeCell ref="T9:V9"/>
    <mergeCell ref="D9:F9"/>
    <mergeCell ref="Q10:S10"/>
    <mergeCell ref="B28:C28"/>
    <mergeCell ref="B27:C27"/>
    <mergeCell ref="B9:C9"/>
    <mergeCell ref="N9:P9"/>
    <mergeCell ref="Q9:S9"/>
    <mergeCell ref="D28:F28"/>
    <mergeCell ref="H28:J28"/>
    <mergeCell ref="D14:F14"/>
    <mergeCell ref="AC22:AE22"/>
    <mergeCell ref="B10:C10"/>
    <mergeCell ref="D10:F10"/>
    <mergeCell ref="T10:V10"/>
    <mergeCell ref="W10:Y10"/>
    <mergeCell ref="T11:V11"/>
    <mergeCell ref="W11:Y11"/>
    <mergeCell ref="W12:Y12"/>
    <mergeCell ref="H14:J14"/>
    <mergeCell ref="T13:V13"/>
    <mergeCell ref="Q31:S31"/>
    <mergeCell ref="Q32:S32"/>
    <mergeCell ref="B34:C34"/>
    <mergeCell ref="B11:C11"/>
    <mergeCell ref="B12:C12"/>
    <mergeCell ref="B13:C13"/>
    <mergeCell ref="B14:C14"/>
    <mergeCell ref="B22:C22"/>
    <mergeCell ref="B23:C23"/>
    <mergeCell ref="B24:C24"/>
    <mergeCell ref="D34:F34"/>
    <mergeCell ref="H34:J34"/>
    <mergeCell ref="K34:M34"/>
    <mergeCell ref="N34:P34"/>
    <mergeCell ref="Z35:AB35"/>
    <mergeCell ref="B35:C35"/>
    <mergeCell ref="D35:F35"/>
    <mergeCell ref="H35:J35"/>
    <mergeCell ref="K35:M35"/>
    <mergeCell ref="N35:P35"/>
    <mergeCell ref="AC37:AE37"/>
    <mergeCell ref="W37:Y37"/>
    <mergeCell ref="B36:C36"/>
    <mergeCell ref="D36:F36"/>
    <mergeCell ref="H36:J36"/>
    <mergeCell ref="K36:M36"/>
    <mergeCell ref="N36:P36"/>
    <mergeCell ref="B37:C37"/>
    <mergeCell ref="D37:F37"/>
    <mergeCell ref="K37:M37"/>
    <mergeCell ref="B39:C39"/>
    <mergeCell ref="D39:F39"/>
    <mergeCell ref="N39:P39"/>
    <mergeCell ref="B38:C38"/>
    <mergeCell ref="D38:F38"/>
    <mergeCell ref="H38:J38"/>
    <mergeCell ref="H39:J39"/>
    <mergeCell ref="N37:P37"/>
    <mergeCell ref="H37:J37"/>
    <mergeCell ref="Z34:AB34"/>
    <mergeCell ref="T36:V36"/>
    <mergeCell ref="W36:Y36"/>
    <mergeCell ref="T37:V37"/>
    <mergeCell ref="Q36:S36"/>
    <mergeCell ref="Q39:S39"/>
    <mergeCell ref="K39:M39"/>
    <mergeCell ref="Z38:AB38"/>
    <mergeCell ref="AC38:AE38"/>
    <mergeCell ref="K38:M38"/>
    <mergeCell ref="N38:P38"/>
    <mergeCell ref="Q38:S38"/>
    <mergeCell ref="T38:V38"/>
    <mergeCell ref="W38:Y38"/>
    <mergeCell ref="Z32:AB32"/>
    <mergeCell ref="AC32:AE32"/>
    <mergeCell ref="Z33:AB33"/>
    <mergeCell ref="AC33:AE33"/>
    <mergeCell ref="AF36:AH36"/>
    <mergeCell ref="AI36:AK36"/>
    <mergeCell ref="AI35:AK35"/>
    <mergeCell ref="AC34:AE34"/>
    <mergeCell ref="AI32:AK32"/>
    <mergeCell ref="AF32:AH32"/>
    <mergeCell ref="AC23:AE23"/>
    <mergeCell ref="AF23:AH23"/>
    <mergeCell ref="AI28:AK28"/>
    <mergeCell ref="AC26:AE26"/>
    <mergeCell ref="AI27:AK27"/>
    <mergeCell ref="AI24:AK24"/>
    <mergeCell ref="AI26:AK26"/>
    <mergeCell ref="AC27:AE27"/>
    <mergeCell ref="AF41:AH41"/>
    <mergeCell ref="AF40:AH40"/>
    <mergeCell ref="AI40:AK40"/>
    <mergeCell ref="AF31:AH31"/>
    <mergeCell ref="A5:A6"/>
    <mergeCell ref="B5:N6"/>
    <mergeCell ref="R5:X6"/>
    <mergeCell ref="AF5:AK6"/>
    <mergeCell ref="AF39:AH39"/>
    <mergeCell ref="AI39:AK39"/>
  </mergeCells>
  <conditionalFormatting sqref="Z9:AK39 X23:Y39 W18:W39 W9:Y17 A9:V39">
    <cfRule type="expression" priority="1454" dxfId="39" stopIfTrue="1">
      <formula>MONTH($A9)&lt;&gt;MONTH($A$9)</formula>
    </cfRule>
    <cfRule type="expression" priority="1455" dxfId="40" stopIfTrue="1">
      <formula>COUNTIF($AO$11:$AO$29,$A9)=1</formula>
    </cfRule>
    <cfRule type="expression" priority="1456" dxfId="40" stopIfTrue="1">
      <formula>WEEKDAY($A9)=1</formula>
    </cfRule>
  </conditionalFormatting>
  <printOptions/>
  <pageMargins left="0.51" right="0.18" top="0.3" bottom="0.18" header="0.23" footer="0.18"/>
  <pageSetup horizontalDpi="400" verticalDpi="4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W45"/>
  <sheetViews>
    <sheetView showGridLines="0"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B3" sqref="B3:X3"/>
    </sheetView>
  </sheetViews>
  <sheetFormatPr defaultColWidth="9.00390625" defaultRowHeight="13.5"/>
  <cols>
    <col min="1" max="1" width="5.75390625" style="7" customWidth="1"/>
    <col min="2" max="2" width="3.00390625" style="7" customWidth="1"/>
    <col min="3" max="3" width="3.00390625" style="8" customWidth="1"/>
    <col min="4" max="6" width="2.625" style="7" customWidth="1"/>
    <col min="7" max="7" width="2.625" style="8" customWidth="1"/>
    <col min="8" max="9" width="2.625" style="7" customWidth="1"/>
    <col min="10" max="10" width="2.625" style="8" customWidth="1"/>
    <col min="11" max="13" width="2.125" style="8" customWidth="1"/>
    <col min="14" max="16" width="2.375" style="7" customWidth="1"/>
    <col min="17" max="18" width="2.125" style="7" customWidth="1"/>
    <col min="19" max="19" width="2.375" style="7" customWidth="1"/>
    <col min="20" max="20" width="2.125" style="7" customWidth="1"/>
    <col min="21" max="21" width="1.625" style="7" customWidth="1"/>
    <col min="22" max="34" width="2.125" style="7" customWidth="1"/>
    <col min="35" max="37" width="4.00390625" style="7" customWidth="1"/>
    <col min="38" max="39" width="2.625" style="7" customWidth="1"/>
    <col min="40" max="40" width="11.25390625" style="7" customWidth="1"/>
    <col min="41" max="41" width="19.125" style="6" bestFit="1" customWidth="1"/>
    <col min="42" max="43" width="2.625" style="7" customWidth="1"/>
    <col min="44" max="65" width="1.625" style="7" customWidth="1"/>
    <col min="66" max="16384" width="9.00390625" style="7" customWidth="1"/>
  </cols>
  <sheetData>
    <row r="1" spans="1:49" s="6" customFormat="1" ht="22.5" customHeight="1" thickBot="1" thickTop="1">
      <c r="A1" s="62" t="s">
        <v>6</v>
      </c>
      <c r="B1" s="2"/>
      <c r="C1" s="3"/>
      <c r="D1" s="2"/>
      <c r="E1" s="2"/>
      <c r="F1" s="2"/>
      <c r="G1" s="3"/>
      <c r="H1" s="2"/>
      <c r="I1" s="2"/>
      <c r="J1" s="3"/>
      <c r="K1" s="3"/>
      <c r="L1" s="3"/>
      <c r="M1" s="3"/>
      <c r="N1" s="2"/>
      <c r="O1" s="2"/>
      <c r="P1" s="2"/>
      <c r="Q1" s="4"/>
      <c r="R1" s="5"/>
      <c r="S1" s="5"/>
      <c r="T1" s="5"/>
      <c r="U1" s="5"/>
      <c r="V1" s="5"/>
      <c r="W1" s="5"/>
      <c r="X1" s="5"/>
      <c r="Y1" s="44"/>
      <c r="Z1" s="144" t="s">
        <v>0</v>
      </c>
      <c r="AA1" s="145"/>
      <c r="AB1" s="145"/>
      <c r="AC1" s="146"/>
      <c r="AD1" s="130" t="s">
        <v>93</v>
      </c>
      <c r="AE1" s="131"/>
      <c r="AF1" s="131"/>
      <c r="AG1" s="131"/>
      <c r="AH1" s="131"/>
      <c r="AI1" s="132">
        <v>42139</v>
      </c>
      <c r="AJ1" s="132"/>
      <c r="AK1" s="133"/>
      <c r="AP1" s="5"/>
      <c r="AQ1" s="5"/>
      <c r="AR1" s="5"/>
      <c r="AS1" s="5"/>
      <c r="AT1" s="5"/>
      <c r="AU1" s="5"/>
      <c r="AV1" s="5"/>
      <c r="AW1" s="5"/>
    </row>
    <row r="2" ht="3" customHeight="1" thickBot="1" thickTop="1">
      <c r="A2" s="63"/>
    </row>
    <row r="3" spans="1:37" s="6" customFormat="1" ht="27.75" customHeight="1" thickBot="1">
      <c r="A3" s="82" t="s">
        <v>32</v>
      </c>
      <c r="B3" s="134" t="s">
        <v>36</v>
      </c>
      <c r="C3" s="135"/>
      <c r="D3" s="135"/>
      <c r="E3" s="135"/>
      <c r="F3" s="135"/>
      <c r="G3" s="135"/>
      <c r="H3" s="135"/>
      <c r="I3" s="135"/>
      <c r="J3" s="135"/>
      <c r="K3" s="135"/>
      <c r="L3" s="135"/>
      <c r="M3" s="135"/>
      <c r="N3" s="135"/>
      <c r="O3" s="135"/>
      <c r="P3" s="135"/>
      <c r="Q3" s="135"/>
      <c r="R3" s="135"/>
      <c r="S3" s="135"/>
      <c r="T3" s="135"/>
      <c r="U3" s="135"/>
      <c r="V3" s="135"/>
      <c r="W3" s="135"/>
      <c r="X3" s="136"/>
      <c r="Y3" s="137" t="s">
        <v>49</v>
      </c>
      <c r="Z3" s="435"/>
      <c r="AA3" s="435"/>
      <c r="AB3" s="436"/>
      <c r="AC3" s="437">
        <f>DATE(YEAR(AI1),MONTH(AI1)-1,1)</f>
        <v>42095</v>
      </c>
      <c r="AD3" s="438"/>
      <c r="AE3" s="438"/>
      <c r="AF3" s="438"/>
      <c r="AG3" s="438"/>
      <c r="AH3" s="118" t="s">
        <v>7</v>
      </c>
      <c r="AI3" s="339">
        <f>IF(MONTH(AC3)=2,DATE(YEAR(AC3),MONTH(AC3),28),IF(MONTH(AC3)=4,DATE(YEAR(AC3),MONTH(AC3),30),IF(MONTH(AC3)=6,DATE(YEAR(AC3),MONTH(AC3),30),IF(MONTH(AC3)=9,DATE(YEAR(AC3),MONTH(AC3),30),IF(MONTH(AC3)=11,DATE(YEAR(AC3),MONTH(AC3),30),DATE(YEAR(AC3),MONTH(AC3),31))))))</f>
        <v>42124</v>
      </c>
      <c r="AJ3" s="339"/>
      <c r="AK3" s="340"/>
    </row>
    <row r="4" spans="1:37" s="9" customFormat="1" ht="14.25" customHeight="1">
      <c r="A4" s="83" t="s">
        <v>33</v>
      </c>
      <c r="B4" s="439" t="str">
        <f>ASC(PHONETIC(B5))</f>
        <v>ｱｵﾔﾏ ﾀﾛｳ</v>
      </c>
      <c r="C4" s="440"/>
      <c r="D4" s="440"/>
      <c r="E4" s="440"/>
      <c r="F4" s="440"/>
      <c r="G4" s="440"/>
      <c r="H4" s="440"/>
      <c r="I4" s="440"/>
      <c r="J4" s="440"/>
      <c r="K4" s="440"/>
      <c r="L4" s="440"/>
      <c r="M4" s="440"/>
      <c r="N4" s="441"/>
      <c r="O4" s="442" t="s">
        <v>63</v>
      </c>
      <c r="P4" s="443"/>
      <c r="Q4" s="444"/>
      <c r="R4" s="439" t="s">
        <v>2</v>
      </c>
      <c r="S4" s="440"/>
      <c r="T4" s="440"/>
      <c r="U4" s="440"/>
      <c r="V4" s="440"/>
      <c r="W4" s="440"/>
      <c r="X4" s="451"/>
      <c r="Y4" s="159" t="s">
        <v>65</v>
      </c>
      <c r="Z4" s="452"/>
      <c r="AA4" s="452"/>
      <c r="AB4" s="452"/>
      <c r="AC4" s="452"/>
      <c r="AD4" s="452"/>
      <c r="AE4" s="452"/>
      <c r="AF4" s="452"/>
      <c r="AG4" s="452"/>
      <c r="AH4" s="452"/>
      <c r="AI4" s="452"/>
      <c r="AJ4" s="452"/>
      <c r="AK4" s="453"/>
    </row>
    <row r="5" spans="1:37" s="9" customFormat="1" ht="18.75" customHeight="1">
      <c r="A5" s="454" t="s">
        <v>34</v>
      </c>
      <c r="B5" s="164" t="s">
        <v>37</v>
      </c>
      <c r="C5" s="456"/>
      <c r="D5" s="456"/>
      <c r="E5" s="456"/>
      <c r="F5" s="456"/>
      <c r="G5" s="456"/>
      <c r="H5" s="456"/>
      <c r="I5" s="456"/>
      <c r="J5" s="456"/>
      <c r="K5" s="456"/>
      <c r="L5" s="456"/>
      <c r="M5" s="456"/>
      <c r="N5" s="457"/>
      <c r="O5" s="445"/>
      <c r="P5" s="446"/>
      <c r="Q5" s="447"/>
      <c r="R5" s="164"/>
      <c r="S5" s="456"/>
      <c r="T5" s="456"/>
      <c r="U5" s="456"/>
      <c r="V5" s="456"/>
      <c r="W5" s="456"/>
      <c r="X5" s="461"/>
      <c r="Y5" s="94" t="s">
        <v>57</v>
      </c>
      <c r="Z5" s="92" t="s">
        <v>58</v>
      </c>
      <c r="AA5" s="92" t="s">
        <v>59</v>
      </c>
      <c r="AB5" s="92" t="s">
        <v>60</v>
      </c>
      <c r="AC5" s="93" t="s">
        <v>61</v>
      </c>
      <c r="AD5" s="93" t="s">
        <v>62</v>
      </c>
      <c r="AE5" s="93" t="s">
        <v>43</v>
      </c>
      <c r="AF5" s="463" t="s">
        <v>64</v>
      </c>
      <c r="AG5" s="175"/>
      <c r="AH5" s="175"/>
      <c r="AI5" s="175"/>
      <c r="AJ5" s="175"/>
      <c r="AK5" s="176"/>
    </row>
    <row r="6" spans="1:37" s="9" customFormat="1" ht="14.25" customHeight="1">
      <c r="A6" s="455"/>
      <c r="B6" s="458"/>
      <c r="C6" s="459"/>
      <c r="D6" s="459"/>
      <c r="E6" s="459"/>
      <c r="F6" s="459"/>
      <c r="G6" s="459"/>
      <c r="H6" s="459"/>
      <c r="I6" s="459"/>
      <c r="J6" s="459"/>
      <c r="K6" s="459"/>
      <c r="L6" s="459"/>
      <c r="M6" s="459"/>
      <c r="N6" s="460"/>
      <c r="O6" s="448"/>
      <c r="P6" s="449"/>
      <c r="Q6" s="450"/>
      <c r="R6" s="458"/>
      <c r="S6" s="459"/>
      <c r="T6" s="459"/>
      <c r="U6" s="459"/>
      <c r="V6" s="459"/>
      <c r="W6" s="459"/>
      <c r="X6" s="462"/>
      <c r="Y6" s="84" t="s">
        <v>71</v>
      </c>
      <c r="Z6" s="85"/>
      <c r="AA6" s="85" t="s">
        <v>71</v>
      </c>
      <c r="AB6" s="85"/>
      <c r="AC6" s="86" t="s">
        <v>71</v>
      </c>
      <c r="AD6" s="86"/>
      <c r="AE6" s="86"/>
      <c r="AF6" s="464"/>
      <c r="AG6" s="465"/>
      <c r="AH6" s="465"/>
      <c r="AI6" s="465"/>
      <c r="AJ6" s="465"/>
      <c r="AK6" s="466"/>
    </row>
    <row r="7" spans="1:39" s="6" customFormat="1" ht="2.25" customHeight="1" thickBot="1">
      <c r="A7" s="87"/>
      <c r="B7" s="88"/>
      <c r="C7" s="89"/>
      <c r="D7" s="88"/>
      <c r="E7" s="88"/>
      <c r="F7" s="88"/>
      <c r="G7" s="89"/>
      <c r="H7" s="88"/>
      <c r="I7" s="88"/>
      <c r="J7" s="89"/>
      <c r="K7" s="89"/>
      <c r="L7" s="89"/>
      <c r="M7" s="89"/>
      <c r="N7" s="88"/>
      <c r="O7" s="90"/>
      <c r="P7" s="88"/>
      <c r="Q7" s="88"/>
      <c r="R7" s="88"/>
      <c r="S7" s="88"/>
      <c r="T7" s="88"/>
      <c r="U7" s="88"/>
      <c r="V7" s="88"/>
      <c r="W7" s="88"/>
      <c r="X7" s="88"/>
      <c r="Y7" s="88"/>
      <c r="Z7" s="88"/>
      <c r="AA7" s="88"/>
      <c r="AB7" s="88"/>
      <c r="AC7" s="88"/>
      <c r="AD7" s="90"/>
      <c r="AE7" s="88"/>
      <c r="AF7" s="88"/>
      <c r="AG7" s="88"/>
      <c r="AH7" s="88"/>
      <c r="AI7" s="88"/>
      <c r="AJ7" s="90"/>
      <c r="AK7" s="91"/>
      <c r="AL7" s="10"/>
      <c r="AM7" s="10"/>
    </row>
    <row r="8" spans="1:41" s="16" customFormat="1" ht="38.25" customHeight="1">
      <c r="A8" s="110" t="s">
        <v>48</v>
      </c>
      <c r="B8" s="467" t="s">
        <v>8</v>
      </c>
      <c r="C8" s="468"/>
      <c r="D8" s="469" t="s">
        <v>3</v>
      </c>
      <c r="E8" s="470"/>
      <c r="F8" s="470"/>
      <c r="G8" s="470"/>
      <c r="H8" s="470"/>
      <c r="I8" s="470"/>
      <c r="J8" s="471"/>
      <c r="K8" s="472" t="s">
        <v>9</v>
      </c>
      <c r="L8" s="473"/>
      <c r="M8" s="474"/>
      <c r="N8" s="475" t="s">
        <v>38</v>
      </c>
      <c r="O8" s="476"/>
      <c r="P8" s="477"/>
      <c r="Q8" s="478" t="s">
        <v>10</v>
      </c>
      <c r="R8" s="479"/>
      <c r="S8" s="480"/>
      <c r="T8" s="481" t="s">
        <v>26</v>
      </c>
      <c r="U8" s="482"/>
      <c r="V8" s="483"/>
      <c r="W8" s="484" t="s">
        <v>27</v>
      </c>
      <c r="X8" s="482"/>
      <c r="Y8" s="483"/>
      <c r="Z8" s="485" t="s">
        <v>29</v>
      </c>
      <c r="AA8" s="486"/>
      <c r="AB8" s="487"/>
      <c r="AC8" s="488" t="s">
        <v>28</v>
      </c>
      <c r="AD8" s="489"/>
      <c r="AE8" s="490"/>
      <c r="AF8" s="478" t="s">
        <v>11</v>
      </c>
      <c r="AG8" s="479"/>
      <c r="AH8" s="480"/>
      <c r="AI8" s="488" t="s">
        <v>30</v>
      </c>
      <c r="AJ8" s="489"/>
      <c r="AK8" s="491"/>
      <c r="AL8" s="15"/>
      <c r="AM8" s="15"/>
      <c r="AO8" s="15"/>
    </row>
    <row r="9" spans="1:41" s="17" customFormat="1" ht="19.5" customHeight="1">
      <c r="A9" s="111">
        <f>AC3</f>
        <v>42095</v>
      </c>
      <c r="B9" s="202">
        <v>7</v>
      </c>
      <c r="C9" s="203"/>
      <c r="D9" s="204">
        <v>0.375</v>
      </c>
      <c r="E9" s="205"/>
      <c r="F9" s="205"/>
      <c r="G9" s="116" t="s">
        <v>51</v>
      </c>
      <c r="H9" s="205">
        <v>0.7083333333333334</v>
      </c>
      <c r="I9" s="205"/>
      <c r="J9" s="206"/>
      <c r="K9" s="202">
        <v>1</v>
      </c>
      <c r="L9" s="207"/>
      <c r="M9" s="203"/>
      <c r="N9" s="492"/>
      <c r="O9" s="493"/>
      <c r="P9" s="494"/>
      <c r="Q9" s="495">
        <f aca="true" t="shared" si="0" ref="Q9:Q26">IF(D9="",0,(MIN(H9,"22:00")-D9)*1440/60-K9)</f>
        <v>7.000000000000002</v>
      </c>
      <c r="R9" s="496"/>
      <c r="S9" s="497"/>
      <c r="T9" s="495">
        <f aca="true" t="shared" si="1" ref="T9:T30">IF(Q9-7&lt;=0,0,Q9-7)</f>
        <v>1.7763568394002505E-15</v>
      </c>
      <c r="U9" s="496"/>
      <c r="V9" s="498"/>
      <c r="W9" s="499">
        <f aca="true" t="shared" si="2" ref="W9:W30">IF(B9=0,Q9-T9,IF(Q9-7+B9&lt;0,0,IF(Q9&lt;B9,0,IF(B9&gt;=7,0,IF(Q9&lt;7,Q9-B9,7-B9)))))</f>
        <v>0</v>
      </c>
      <c r="X9" s="496"/>
      <c r="Y9" s="498"/>
      <c r="Z9" s="499">
        <f>IF(H9="",0,IF(MAX(H9,"22:00")-"22:00"=0,0,(H9-"22:00")*1440/60))</f>
        <v>0</v>
      </c>
      <c r="AA9" s="496"/>
      <c r="AB9" s="497"/>
      <c r="AC9" s="398"/>
      <c r="AD9" s="347"/>
      <c r="AE9" s="348"/>
      <c r="AF9" s="495">
        <f>IF(N9="年休",B9,"")</f>
      </c>
      <c r="AG9" s="496"/>
      <c r="AH9" s="497"/>
      <c r="AI9" s="492" t="s">
        <v>77</v>
      </c>
      <c r="AJ9" s="493"/>
      <c r="AK9" s="500"/>
      <c r="AL9" s="15"/>
      <c r="AM9" s="15"/>
      <c r="AN9" s="17" t="s">
        <v>98</v>
      </c>
      <c r="AO9" s="64"/>
    </row>
    <row r="10" spans="1:41" s="17" customFormat="1" ht="19.5" customHeight="1">
      <c r="A10" s="112">
        <f aca="true" t="shared" si="3" ref="A10:A39">A9+1</f>
        <v>42096</v>
      </c>
      <c r="B10" s="229"/>
      <c r="C10" s="230"/>
      <c r="D10" s="231"/>
      <c r="E10" s="232"/>
      <c r="F10" s="232"/>
      <c r="G10" s="116"/>
      <c r="H10" s="232"/>
      <c r="I10" s="232"/>
      <c r="J10" s="233"/>
      <c r="K10" s="229"/>
      <c r="L10" s="234"/>
      <c r="M10" s="230"/>
      <c r="N10" s="501"/>
      <c r="O10" s="502"/>
      <c r="P10" s="503"/>
      <c r="Q10" s="504"/>
      <c r="R10" s="505"/>
      <c r="S10" s="506"/>
      <c r="T10" s="504"/>
      <c r="U10" s="505"/>
      <c r="V10" s="507"/>
      <c r="W10" s="508">
        <f t="shared" si="2"/>
        <v>0</v>
      </c>
      <c r="X10" s="505"/>
      <c r="Y10" s="507"/>
      <c r="Z10" s="508">
        <f>IF(H10="",0,IF(MAX(H10,"22:00")-"22:00"=0,0,(H10-"22:00")*1440/60))</f>
        <v>0</v>
      </c>
      <c r="AA10" s="505"/>
      <c r="AB10" s="506"/>
      <c r="AC10" s="374"/>
      <c r="AD10" s="337"/>
      <c r="AE10" s="338"/>
      <c r="AF10" s="504">
        <f>IF(N10="年休",B10,"")</f>
      </c>
      <c r="AG10" s="505"/>
      <c r="AH10" s="506"/>
      <c r="AI10" s="501"/>
      <c r="AJ10" s="502"/>
      <c r="AK10" s="509"/>
      <c r="AL10" s="15"/>
      <c r="AM10" s="15"/>
      <c r="AN10" s="65" t="s">
        <v>99</v>
      </c>
      <c r="AO10" s="66" t="s">
        <v>100</v>
      </c>
    </row>
    <row r="11" spans="1:41" s="17" customFormat="1" ht="19.5" customHeight="1">
      <c r="A11" s="112">
        <f t="shared" si="3"/>
        <v>42097</v>
      </c>
      <c r="B11" s="229">
        <v>5</v>
      </c>
      <c r="C11" s="230"/>
      <c r="D11" s="231">
        <v>0.375</v>
      </c>
      <c r="E11" s="232"/>
      <c r="F11" s="232"/>
      <c r="G11" s="116" t="str">
        <f>IF(D11="","","～")</f>
        <v>～</v>
      </c>
      <c r="H11" s="232">
        <v>0.75</v>
      </c>
      <c r="I11" s="232"/>
      <c r="J11" s="233"/>
      <c r="K11" s="229">
        <v>1</v>
      </c>
      <c r="L11" s="234"/>
      <c r="M11" s="230"/>
      <c r="N11" s="501"/>
      <c r="O11" s="502"/>
      <c r="P11" s="503"/>
      <c r="Q11" s="504">
        <f t="shared" si="0"/>
        <v>8</v>
      </c>
      <c r="R11" s="505"/>
      <c r="S11" s="506"/>
      <c r="T11" s="504">
        <f t="shared" si="1"/>
        <v>1</v>
      </c>
      <c r="U11" s="505"/>
      <c r="V11" s="507"/>
      <c r="W11" s="508">
        <f t="shared" si="2"/>
        <v>2</v>
      </c>
      <c r="X11" s="505"/>
      <c r="Y11" s="507"/>
      <c r="Z11" s="508">
        <f>IF(H11="",0,IF(MAX(H11,"22:00")-"22:00"=0,0,(H11-"22:00")*1440/60))</f>
        <v>0</v>
      </c>
      <c r="AA11" s="505"/>
      <c r="AB11" s="506"/>
      <c r="AC11" s="374"/>
      <c r="AD11" s="337"/>
      <c r="AE11" s="338"/>
      <c r="AF11" s="504">
        <f>IF(N11="年休",B11,"")</f>
      </c>
      <c r="AG11" s="505"/>
      <c r="AH11" s="506"/>
      <c r="AI11" s="510" t="s">
        <v>94</v>
      </c>
      <c r="AJ11" s="511"/>
      <c r="AK11" s="512"/>
      <c r="AL11" s="15"/>
      <c r="AM11" s="15"/>
      <c r="AN11" s="95" t="s">
        <v>101</v>
      </c>
      <c r="AO11" s="68">
        <v>42489</v>
      </c>
    </row>
    <row r="12" spans="1:41" s="17" customFormat="1" ht="19.5" customHeight="1">
      <c r="A12" s="112">
        <f t="shared" si="3"/>
        <v>42098</v>
      </c>
      <c r="B12" s="229"/>
      <c r="C12" s="230"/>
      <c r="D12" s="231"/>
      <c r="E12" s="232"/>
      <c r="F12" s="232"/>
      <c r="G12" s="116">
        <f>IF(D12="","","～")</f>
      </c>
      <c r="H12" s="232"/>
      <c r="I12" s="232"/>
      <c r="J12" s="233"/>
      <c r="K12" s="229"/>
      <c r="L12" s="234"/>
      <c r="M12" s="230"/>
      <c r="N12" s="501"/>
      <c r="O12" s="502"/>
      <c r="P12" s="503"/>
      <c r="Q12" s="504">
        <f t="shared" si="0"/>
        <v>0</v>
      </c>
      <c r="R12" s="505"/>
      <c r="S12" s="506"/>
      <c r="T12" s="504">
        <f>IF(Q12-7&lt;=0,0,Q12-7)</f>
        <v>0</v>
      </c>
      <c r="U12" s="505"/>
      <c r="V12" s="507"/>
      <c r="W12" s="508">
        <f t="shared" si="2"/>
        <v>0</v>
      </c>
      <c r="X12" s="505"/>
      <c r="Y12" s="507"/>
      <c r="Z12" s="508">
        <f>IF(H12="",0,IF(MAX(H12,"22:00")-"22:00"=0,0,(H12-"22:00")*1440/60))</f>
        <v>0</v>
      </c>
      <c r="AA12" s="505"/>
      <c r="AB12" s="506"/>
      <c r="AC12" s="374"/>
      <c r="AD12" s="337"/>
      <c r="AE12" s="338"/>
      <c r="AF12" s="504">
        <f>IF(N12="年休",B12,"")</f>
      </c>
      <c r="AG12" s="505"/>
      <c r="AH12" s="506"/>
      <c r="AI12" s="510"/>
      <c r="AJ12" s="511"/>
      <c r="AK12" s="512"/>
      <c r="AL12" s="15"/>
      <c r="AM12" s="15"/>
      <c r="AN12" s="67" t="s">
        <v>102</v>
      </c>
      <c r="AO12" s="68">
        <v>42493</v>
      </c>
    </row>
    <row r="13" spans="1:41" s="17" customFormat="1" ht="19.5" customHeight="1">
      <c r="A13" s="112">
        <f t="shared" si="3"/>
        <v>42099</v>
      </c>
      <c r="B13" s="229"/>
      <c r="C13" s="230"/>
      <c r="D13" s="231"/>
      <c r="E13" s="232"/>
      <c r="F13" s="232"/>
      <c r="G13" s="116"/>
      <c r="H13" s="232"/>
      <c r="I13" s="232"/>
      <c r="J13" s="233"/>
      <c r="K13" s="229"/>
      <c r="L13" s="234"/>
      <c r="M13" s="230"/>
      <c r="N13" s="501"/>
      <c r="O13" s="502"/>
      <c r="P13" s="503"/>
      <c r="Q13" s="504"/>
      <c r="R13" s="505"/>
      <c r="S13" s="506"/>
      <c r="T13" s="504"/>
      <c r="U13" s="505"/>
      <c r="V13" s="507"/>
      <c r="W13" s="508"/>
      <c r="X13" s="505"/>
      <c r="Y13" s="507"/>
      <c r="Z13" s="508">
        <f aca="true" t="shared" si="4" ref="Z13:Z30">IF(H13="",0,IF(MAX(H13,"22:00")-"22:00"=0,0,(H13-"22:00")*1440/60))</f>
        <v>0</v>
      </c>
      <c r="AA13" s="505"/>
      <c r="AB13" s="506"/>
      <c r="AC13" s="374"/>
      <c r="AD13" s="337"/>
      <c r="AE13" s="338"/>
      <c r="AF13" s="504">
        <f aca="true" t="shared" si="5" ref="AF13:AF39">IF(N13="年休",B13,"")</f>
      </c>
      <c r="AG13" s="505"/>
      <c r="AH13" s="506"/>
      <c r="AI13" s="510"/>
      <c r="AJ13" s="511"/>
      <c r="AK13" s="512"/>
      <c r="AL13" s="15"/>
      <c r="AM13" s="15"/>
      <c r="AN13" s="67" t="s">
        <v>103</v>
      </c>
      <c r="AO13" s="68">
        <v>42494</v>
      </c>
    </row>
    <row r="14" spans="1:41" s="17" customFormat="1" ht="19.5" customHeight="1">
      <c r="A14" s="112">
        <f t="shared" si="3"/>
        <v>42100</v>
      </c>
      <c r="B14" s="229">
        <v>7</v>
      </c>
      <c r="C14" s="230"/>
      <c r="D14" s="231"/>
      <c r="E14" s="232"/>
      <c r="F14" s="232"/>
      <c r="G14" s="116"/>
      <c r="H14" s="232"/>
      <c r="I14" s="232"/>
      <c r="J14" s="233"/>
      <c r="K14" s="229"/>
      <c r="L14" s="234"/>
      <c r="M14" s="230"/>
      <c r="N14" s="501" t="s">
        <v>78</v>
      </c>
      <c r="O14" s="502"/>
      <c r="P14" s="503"/>
      <c r="Q14" s="504">
        <f t="shared" si="0"/>
        <v>0</v>
      </c>
      <c r="R14" s="505"/>
      <c r="S14" s="506"/>
      <c r="T14" s="504">
        <f t="shared" si="1"/>
        <v>0</v>
      </c>
      <c r="U14" s="505"/>
      <c r="V14" s="507"/>
      <c r="W14" s="508">
        <f t="shared" si="2"/>
        <v>0</v>
      </c>
      <c r="X14" s="505"/>
      <c r="Y14" s="507"/>
      <c r="Z14" s="508">
        <f t="shared" si="4"/>
        <v>0</v>
      </c>
      <c r="AA14" s="505"/>
      <c r="AB14" s="506"/>
      <c r="AC14" s="374"/>
      <c r="AD14" s="337"/>
      <c r="AE14" s="338"/>
      <c r="AF14" s="504">
        <f t="shared" si="5"/>
      </c>
      <c r="AG14" s="505"/>
      <c r="AH14" s="506"/>
      <c r="AI14" s="501"/>
      <c r="AJ14" s="502"/>
      <c r="AK14" s="509"/>
      <c r="AL14" s="15"/>
      <c r="AM14" s="15"/>
      <c r="AN14" s="67" t="s">
        <v>104</v>
      </c>
      <c r="AO14" s="68">
        <v>42495</v>
      </c>
    </row>
    <row r="15" spans="1:41" s="17" customFormat="1" ht="19.5" customHeight="1">
      <c r="A15" s="112">
        <f>A14+1</f>
        <v>42101</v>
      </c>
      <c r="B15" s="229"/>
      <c r="C15" s="230"/>
      <c r="D15" s="231"/>
      <c r="E15" s="232"/>
      <c r="F15" s="232"/>
      <c r="G15" s="116"/>
      <c r="H15" s="232"/>
      <c r="I15" s="232"/>
      <c r="J15" s="233"/>
      <c r="K15" s="229"/>
      <c r="L15" s="234"/>
      <c r="M15" s="230"/>
      <c r="N15" s="501"/>
      <c r="O15" s="502"/>
      <c r="P15" s="503"/>
      <c r="Q15" s="504">
        <f t="shared" si="0"/>
        <v>0</v>
      </c>
      <c r="R15" s="505"/>
      <c r="S15" s="506"/>
      <c r="T15" s="504">
        <f t="shared" si="1"/>
        <v>0</v>
      </c>
      <c r="U15" s="505"/>
      <c r="V15" s="507"/>
      <c r="W15" s="508">
        <f t="shared" si="2"/>
        <v>0</v>
      </c>
      <c r="X15" s="505"/>
      <c r="Y15" s="507"/>
      <c r="Z15" s="508">
        <f t="shared" si="4"/>
        <v>0</v>
      </c>
      <c r="AA15" s="505"/>
      <c r="AB15" s="506"/>
      <c r="AC15" s="374"/>
      <c r="AD15" s="337"/>
      <c r="AE15" s="338"/>
      <c r="AF15" s="504">
        <f t="shared" si="5"/>
      </c>
      <c r="AG15" s="505"/>
      <c r="AH15" s="506"/>
      <c r="AI15" s="501"/>
      <c r="AJ15" s="502"/>
      <c r="AK15" s="509"/>
      <c r="AL15" s="15"/>
      <c r="AM15" s="15"/>
      <c r="AN15" s="67" t="s">
        <v>105</v>
      </c>
      <c r="AO15" s="68">
        <v>42569</v>
      </c>
    </row>
    <row r="16" spans="1:41" s="17" customFormat="1" ht="19.5" customHeight="1">
      <c r="A16" s="112">
        <f t="shared" si="3"/>
        <v>42102</v>
      </c>
      <c r="B16" s="229">
        <v>7</v>
      </c>
      <c r="C16" s="230"/>
      <c r="D16" s="231">
        <v>0.375</v>
      </c>
      <c r="E16" s="232"/>
      <c r="F16" s="232"/>
      <c r="G16" s="116" t="str">
        <f>IF(D16="","","～")</f>
        <v>～</v>
      </c>
      <c r="H16" s="232">
        <v>0.7083333333333334</v>
      </c>
      <c r="I16" s="232"/>
      <c r="J16" s="233"/>
      <c r="K16" s="229">
        <v>1</v>
      </c>
      <c r="L16" s="234"/>
      <c r="M16" s="230"/>
      <c r="N16" s="501"/>
      <c r="O16" s="502"/>
      <c r="P16" s="503"/>
      <c r="Q16" s="504">
        <f>IF(D16="",0,(MIN(H16,"22:00")-D16)*1440/60-K16)</f>
        <v>7.000000000000002</v>
      </c>
      <c r="R16" s="505"/>
      <c r="S16" s="506"/>
      <c r="T16" s="504">
        <f>IF(Q16-7&lt;=0,0,Q16-7)</f>
        <v>1.7763568394002505E-15</v>
      </c>
      <c r="U16" s="505"/>
      <c r="V16" s="507"/>
      <c r="W16" s="508">
        <f t="shared" si="2"/>
        <v>0</v>
      </c>
      <c r="X16" s="505"/>
      <c r="Y16" s="507"/>
      <c r="Z16" s="508">
        <f t="shared" si="4"/>
        <v>0</v>
      </c>
      <c r="AA16" s="505"/>
      <c r="AB16" s="506"/>
      <c r="AC16" s="374"/>
      <c r="AD16" s="337"/>
      <c r="AE16" s="338"/>
      <c r="AF16" s="504">
        <f t="shared" si="5"/>
      </c>
      <c r="AG16" s="505"/>
      <c r="AH16" s="506"/>
      <c r="AI16" s="501"/>
      <c r="AJ16" s="502"/>
      <c r="AK16" s="509"/>
      <c r="AL16" s="15"/>
      <c r="AM16" s="15"/>
      <c r="AN16" s="67" t="s">
        <v>106</v>
      </c>
      <c r="AO16" s="68">
        <v>42593</v>
      </c>
    </row>
    <row r="17" spans="1:41" s="17" customFormat="1" ht="19.5" customHeight="1">
      <c r="A17" s="112">
        <f>A16+1</f>
        <v>42103</v>
      </c>
      <c r="B17" s="229">
        <v>0</v>
      </c>
      <c r="C17" s="230"/>
      <c r="D17" s="231">
        <v>0.375</v>
      </c>
      <c r="E17" s="232"/>
      <c r="F17" s="232"/>
      <c r="G17" s="116" t="str">
        <f aca="true" t="shared" si="6" ref="G17:G31">IF(D17="","","～")</f>
        <v>～</v>
      </c>
      <c r="H17" s="232">
        <v>0.7083333333333334</v>
      </c>
      <c r="I17" s="232"/>
      <c r="J17" s="233"/>
      <c r="K17" s="229">
        <v>1</v>
      </c>
      <c r="L17" s="234"/>
      <c r="M17" s="230"/>
      <c r="N17" s="501"/>
      <c r="O17" s="502"/>
      <c r="P17" s="503"/>
      <c r="Q17" s="504">
        <f t="shared" si="0"/>
        <v>7.000000000000002</v>
      </c>
      <c r="R17" s="505"/>
      <c r="S17" s="506"/>
      <c r="T17" s="504">
        <f t="shared" si="1"/>
        <v>1.7763568394002505E-15</v>
      </c>
      <c r="U17" s="505"/>
      <c r="V17" s="507"/>
      <c r="W17" s="508">
        <f>IF(B17=0,Q17-T17,IF(Q17-7+B17&lt;0,0,IF(Q17&lt;B17,0,IF(B17&gt;=7,0,IF(Q17&lt;7,Q17-B17,7-B17)))))</f>
        <v>7</v>
      </c>
      <c r="X17" s="505"/>
      <c r="Y17" s="507"/>
      <c r="Z17" s="508">
        <f>IF(H17="",0,IF(MAX(H17,"22:00")-"22:00"=0,0,(H17-"22:00")*1440/60))</f>
        <v>0</v>
      </c>
      <c r="AA17" s="505"/>
      <c r="AB17" s="506"/>
      <c r="AC17" s="374"/>
      <c r="AD17" s="337"/>
      <c r="AE17" s="338"/>
      <c r="AF17" s="504">
        <f>IF(N17="年休",B17,"")</f>
      </c>
      <c r="AG17" s="505"/>
      <c r="AH17" s="506"/>
      <c r="AI17" s="501" t="s">
        <v>79</v>
      </c>
      <c r="AJ17" s="502"/>
      <c r="AK17" s="509"/>
      <c r="AL17" s="15"/>
      <c r="AM17" s="15"/>
      <c r="AN17" s="67" t="s">
        <v>107</v>
      </c>
      <c r="AO17" s="68">
        <v>42632</v>
      </c>
    </row>
    <row r="18" spans="1:41" s="17" customFormat="1" ht="19.5" customHeight="1">
      <c r="A18" s="112">
        <f t="shared" si="3"/>
        <v>42104</v>
      </c>
      <c r="B18" s="229">
        <v>5</v>
      </c>
      <c r="C18" s="230"/>
      <c r="D18" s="231">
        <v>0.375</v>
      </c>
      <c r="E18" s="232"/>
      <c r="F18" s="232"/>
      <c r="G18" s="116" t="str">
        <f t="shared" si="6"/>
        <v>～</v>
      </c>
      <c r="H18" s="232">
        <v>0.625</v>
      </c>
      <c r="I18" s="232"/>
      <c r="J18" s="233"/>
      <c r="K18" s="229">
        <v>1</v>
      </c>
      <c r="L18" s="234"/>
      <c r="M18" s="230"/>
      <c r="N18" s="501"/>
      <c r="O18" s="502"/>
      <c r="P18" s="503"/>
      <c r="Q18" s="504">
        <f t="shared" si="0"/>
        <v>5</v>
      </c>
      <c r="R18" s="505"/>
      <c r="S18" s="506"/>
      <c r="T18" s="504">
        <f t="shared" si="1"/>
        <v>0</v>
      </c>
      <c r="U18" s="505"/>
      <c r="V18" s="507"/>
      <c r="W18" s="508">
        <f>IF(B18=0,Q18-T18,IF(Q18-7+B18&lt;0,0,IF(Q18&lt;B18,0,IF(B18&gt;=7,0,IF(Q18&lt;7,Q18-B18,7-B18)))))</f>
        <v>0</v>
      </c>
      <c r="X18" s="505"/>
      <c r="Y18" s="507"/>
      <c r="Z18" s="508">
        <f>IF(H18="",0,IF(MAX(H18,"22:00")-"22:00"=0,0,(H18-"22:00")*1440/60))</f>
        <v>0</v>
      </c>
      <c r="AA18" s="505"/>
      <c r="AB18" s="506"/>
      <c r="AC18" s="374"/>
      <c r="AD18" s="337"/>
      <c r="AE18" s="338"/>
      <c r="AF18" s="504">
        <f>IF(N18="年休",B18,"")</f>
      </c>
      <c r="AG18" s="505"/>
      <c r="AH18" s="506"/>
      <c r="AI18" s="510"/>
      <c r="AJ18" s="511"/>
      <c r="AK18" s="512"/>
      <c r="AL18" s="15"/>
      <c r="AM18" s="15"/>
      <c r="AN18" s="95" t="s">
        <v>108</v>
      </c>
      <c r="AO18" s="68">
        <v>42635</v>
      </c>
    </row>
    <row r="19" spans="1:41" s="17" customFormat="1" ht="19.5" customHeight="1">
      <c r="A19" s="112">
        <f t="shared" si="3"/>
        <v>42105</v>
      </c>
      <c r="B19" s="229"/>
      <c r="C19" s="230"/>
      <c r="D19" s="231"/>
      <c r="E19" s="232"/>
      <c r="F19" s="232"/>
      <c r="G19" s="116"/>
      <c r="H19" s="232"/>
      <c r="I19" s="232"/>
      <c r="J19" s="233"/>
      <c r="K19" s="229"/>
      <c r="L19" s="234"/>
      <c r="M19" s="230"/>
      <c r="N19" s="501"/>
      <c r="O19" s="502"/>
      <c r="P19" s="503"/>
      <c r="Q19" s="504">
        <f t="shared" si="0"/>
        <v>0</v>
      </c>
      <c r="R19" s="505"/>
      <c r="S19" s="506"/>
      <c r="T19" s="504">
        <f t="shared" si="1"/>
        <v>0</v>
      </c>
      <c r="U19" s="505"/>
      <c r="V19" s="507"/>
      <c r="W19" s="508">
        <f>IF(B19=0,Q19-T19,IF(Q19-7+B19&lt;0,0,IF(Q19&lt;B19,0,IF(B19&gt;=7,0,IF(Q19&lt;7,Q19-B19,7-B19)))))</f>
        <v>0</v>
      </c>
      <c r="X19" s="505"/>
      <c r="Y19" s="507"/>
      <c r="Z19" s="508">
        <f>IF(H19="",0,IF(MAX(H19,"22:00")-"22:00"=0,0,(H19-"22:00")*1440/60))</f>
        <v>0</v>
      </c>
      <c r="AA19" s="505"/>
      <c r="AB19" s="506"/>
      <c r="AC19" s="374"/>
      <c r="AD19" s="337"/>
      <c r="AE19" s="338"/>
      <c r="AF19" s="504">
        <f>IF(N19="年休",B19,"")</f>
      </c>
      <c r="AG19" s="505"/>
      <c r="AH19" s="506"/>
      <c r="AI19" s="501"/>
      <c r="AJ19" s="502"/>
      <c r="AK19" s="509"/>
      <c r="AL19" s="15"/>
      <c r="AM19" s="15"/>
      <c r="AN19" s="67" t="s">
        <v>109</v>
      </c>
      <c r="AO19" s="68">
        <v>42653</v>
      </c>
    </row>
    <row r="20" spans="1:41" s="17" customFormat="1" ht="19.5" customHeight="1">
      <c r="A20" s="112">
        <f t="shared" si="3"/>
        <v>42106</v>
      </c>
      <c r="B20" s="229"/>
      <c r="C20" s="230"/>
      <c r="D20" s="231"/>
      <c r="E20" s="232"/>
      <c r="F20" s="232"/>
      <c r="G20" s="116">
        <f t="shared" si="6"/>
      </c>
      <c r="H20" s="232"/>
      <c r="I20" s="232"/>
      <c r="J20" s="233"/>
      <c r="K20" s="229"/>
      <c r="L20" s="234"/>
      <c r="M20" s="230"/>
      <c r="N20" s="501"/>
      <c r="O20" s="502"/>
      <c r="P20" s="503"/>
      <c r="Q20" s="504">
        <f t="shared" si="0"/>
        <v>0</v>
      </c>
      <c r="R20" s="505"/>
      <c r="S20" s="506"/>
      <c r="T20" s="504">
        <f t="shared" si="1"/>
        <v>0</v>
      </c>
      <c r="U20" s="505"/>
      <c r="V20" s="507"/>
      <c r="W20" s="508">
        <f t="shared" si="2"/>
        <v>0</v>
      </c>
      <c r="X20" s="505"/>
      <c r="Y20" s="507"/>
      <c r="Z20" s="508">
        <f t="shared" si="4"/>
        <v>0</v>
      </c>
      <c r="AA20" s="505"/>
      <c r="AB20" s="506"/>
      <c r="AC20" s="374"/>
      <c r="AD20" s="337"/>
      <c r="AE20" s="338"/>
      <c r="AF20" s="504">
        <f t="shared" si="5"/>
      </c>
      <c r="AG20" s="505"/>
      <c r="AH20" s="506"/>
      <c r="AI20" s="501"/>
      <c r="AJ20" s="502"/>
      <c r="AK20" s="509"/>
      <c r="AL20" s="15"/>
      <c r="AM20" s="15"/>
      <c r="AN20" s="67" t="s">
        <v>110</v>
      </c>
      <c r="AO20" s="68">
        <v>42677</v>
      </c>
    </row>
    <row r="21" spans="1:41" s="17" customFormat="1" ht="19.5" customHeight="1">
      <c r="A21" s="112">
        <f t="shared" si="3"/>
        <v>42107</v>
      </c>
      <c r="B21" s="229">
        <v>7</v>
      </c>
      <c r="C21" s="230"/>
      <c r="D21" s="231"/>
      <c r="E21" s="232"/>
      <c r="F21" s="232"/>
      <c r="G21" s="116">
        <f t="shared" si="6"/>
      </c>
      <c r="H21" s="232"/>
      <c r="I21" s="232"/>
      <c r="J21" s="233"/>
      <c r="K21" s="229"/>
      <c r="L21" s="234"/>
      <c r="M21" s="230"/>
      <c r="N21" s="501"/>
      <c r="O21" s="502"/>
      <c r="P21" s="503"/>
      <c r="Q21" s="504">
        <f t="shared" si="0"/>
        <v>0</v>
      </c>
      <c r="R21" s="505"/>
      <c r="S21" s="506"/>
      <c r="T21" s="504">
        <f t="shared" si="1"/>
        <v>0</v>
      </c>
      <c r="U21" s="505"/>
      <c r="V21" s="507"/>
      <c r="W21" s="508">
        <f t="shared" si="2"/>
        <v>0</v>
      </c>
      <c r="X21" s="505"/>
      <c r="Y21" s="507"/>
      <c r="Z21" s="508">
        <f t="shared" si="4"/>
        <v>0</v>
      </c>
      <c r="AA21" s="505"/>
      <c r="AB21" s="506"/>
      <c r="AC21" s="374"/>
      <c r="AD21" s="337"/>
      <c r="AE21" s="338"/>
      <c r="AF21" s="504">
        <f t="shared" si="5"/>
      </c>
      <c r="AG21" s="505"/>
      <c r="AH21" s="506"/>
      <c r="AI21" s="510" t="s">
        <v>95</v>
      </c>
      <c r="AJ21" s="511"/>
      <c r="AK21" s="512"/>
      <c r="AL21" s="15"/>
      <c r="AM21" s="15"/>
      <c r="AN21" s="67" t="s">
        <v>111</v>
      </c>
      <c r="AO21" s="68">
        <v>42690</v>
      </c>
    </row>
    <row r="22" spans="1:41" s="17" customFormat="1" ht="19.5" customHeight="1">
      <c r="A22" s="112">
        <f t="shared" si="3"/>
        <v>42108</v>
      </c>
      <c r="B22" s="229"/>
      <c r="C22" s="230"/>
      <c r="D22" s="231"/>
      <c r="E22" s="232"/>
      <c r="F22" s="232"/>
      <c r="G22" s="116"/>
      <c r="H22" s="232"/>
      <c r="I22" s="232"/>
      <c r="J22" s="233"/>
      <c r="K22" s="229"/>
      <c r="L22" s="234"/>
      <c r="M22" s="230"/>
      <c r="N22" s="501"/>
      <c r="O22" s="502"/>
      <c r="P22" s="503"/>
      <c r="Q22" s="504"/>
      <c r="R22" s="505"/>
      <c r="S22" s="506"/>
      <c r="T22" s="504"/>
      <c r="U22" s="505"/>
      <c r="V22" s="507"/>
      <c r="W22" s="508">
        <f t="shared" si="2"/>
        <v>0</v>
      </c>
      <c r="X22" s="505"/>
      <c r="Y22" s="507"/>
      <c r="Z22" s="508">
        <f t="shared" si="4"/>
        <v>0</v>
      </c>
      <c r="AA22" s="505"/>
      <c r="AB22" s="506"/>
      <c r="AC22" s="374"/>
      <c r="AD22" s="337"/>
      <c r="AE22" s="338"/>
      <c r="AF22" s="504">
        <f>IF(N22="年休",B22,"")</f>
      </c>
      <c r="AG22" s="505"/>
      <c r="AH22" s="506"/>
      <c r="AI22" s="501"/>
      <c r="AJ22" s="502"/>
      <c r="AK22" s="509"/>
      <c r="AL22" s="15"/>
      <c r="AM22" s="15"/>
      <c r="AN22" s="67" t="s">
        <v>112</v>
      </c>
      <c r="AO22" s="68">
        <v>42697</v>
      </c>
    </row>
    <row r="23" spans="1:41" s="17" customFormat="1" ht="19.5" customHeight="1">
      <c r="A23" s="112">
        <f t="shared" si="3"/>
        <v>42109</v>
      </c>
      <c r="B23" s="229">
        <v>7</v>
      </c>
      <c r="C23" s="230"/>
      <c r="D23" s="231"/>
      <c r="E23" s="232"/>
      <c r="F23" s="232"/>
      <c r="G23" s="116">
        <f t="shared" si="6"/>
      </c>
      <c r="H23" s="232"/>
      <c r="I23" s="232"/>
      <c r="J23" s="233"/>
      <c r="K23" s="229"/>
      <c r="L23" s="234"/>
      <c r="M23" s="230"/>
      <c r="N23" s="501"/>
      <c r="O23" s="502"/>
      <c r="P23" s="503"/>
      <c r="Q23" s="504">
        <f t="shared" si="0"/>
        <v>0</v>
      </c>
      <c r="R23" s="505"/>
      <c r="S23" s="506"/>
      <c r="T23" s="504">
        <f t="shared" si="1"/>
        <v>0</v>
      </c>
      <c r="U23" s="505"/>
      <c r="V23" s="507"/>
      <c r="W23" s="508">
        <f t="shared" si="2"/>
        <v>0</v>
      </c>
      <c r="X23" s="505"/>
      <c r="Y23" s="507"/>
      <c r="Z23" s="508">
        <f t="shared" si="4"/>
        <v>0</v>
      </c>
      <c r="AA23" s="505"/>
      <c r="AB23" s="506"/>
      <c r="AC23" s="374"/>
      <c r="AD23" s="337"/>
      <c r="AE23" s="338"/>
      <c r="AF23" s="504">
        <f>IF(N23="年休",B23,"")</f>
      </c>
      <c r="AG23" s="505"/>
      <c r="AH23" s="506"/>
      <c r="AI23" s="501" t="s">
        <v>80</v>
      </c>
      <c r="AJ23" s="502"/>
      <c r="AK23" s="509"/>
      <c r="AL23" s="15"/>
      <c r="AM23" s="15"/>
      <c r="AN23" s="121" t="s">
        <v>113</v>
      </c>
      <c r="AO23" s="68">
        <v>42727</v>
      </c>
    </row>
    <row r="24" spans="1:41" s="17" customFormat="1" ht="19.5" customHeight="1">
      <c r="A24" s="112">
        <f t="shared" si="3"/>
        <v>42110</v>
      </c>
      <c r="B24" s="229">
        <v>7</v>
      </c>
      <c r="C24" s="230"/>
      <c r="D24" s="231">
        <v>0.375</v>
      </c>
      <c r="E24" s="232"/>
      <c r="F24" s="232"/>
      <c r="G24" s="116" t="str">
        <f>IF(D24="","","～")</f>
        <v>～</v>
      </c>
      <c r="H24" s="232">
        <v>0.7083333333333334</v>
      </c>
      <c r="I24" s="232"/>
      <c r="J24" s="233"/>
      <c r="K24" s="229">
        <v>1</v>
      </c>
      <c r="L24" s="234"/>
      <c r="M24" s="230"/>
      <c r="N24" s="501"/>
      <c r="O24" s="502"/>
      <c r="P24" s="503"/>
      <c r="Q24" s="504">
        <f>IF(D24="",0,(MIN(H24,"22:00")-D24)*1440/60-K24)</f>
        <v>7.000000000000002</v>
      </c>
      <c r="R24" s="505"/>
      <c r="S24" s="506"/>
      <c r="T24" s="504">
        <f>IF(Q24-7&lt;=0,0,Q24-7)</f>
        <v>1.7763568394002505E-15</v>
      </c>
      <c r="U24" s="505"/>
      <c r="V24" s="507"/>
      <c r="W24" s="508">
        <f t="shared" si="2"/>
        <v>0</v>
      </c>
      <c r="X24" s="505"/>
      <c r="Y24" s="507"/>
      <c r="Z24" s="508">
        <f t="shared" si="4"/>
        <v>0</v>
      </c>
      <c r="AA24" s="505"/>
      <c r="AB24" s="506"/>
      <c r="AC24" s="374"/>
      <c r="AD24" s="337"/>
      <c r="AE24" s="338"/>
      <c r="AF24" s="504">
        <f>IF(N24="年休",B24,"")</f>
      </c>
      <c r="AG24" s="505"/>
      <c r="AH24" s="506"/>
      <c r="AI24" s="501" t="s">
        <v>81</v>
      </c>
      <c r="AJ24" s="502"/>
      <c r="AK24" s="509"/>
      <c r="AL24" s="15"/>
      <c r="AM24" s="15"/>
      <c r="AN24" s="67" t="s">
        <v>114</v>
      </c>
      <c r="AO24" s="68">
        <v>42729</v>
      </c>
    </row>
    <row r="25" spans="1:41" s="17" customFormat="1" ht="19.5" customHeight="1">
      <c r="A25" s="112">
        <f t="shared" si="3"/>
        <v>42111</v>
      </c>
      <c r="B25" s="229">
        <v>5</v>
      </c>
      <c r="C25" s="230"/>
      <c r="D25" s="231"/>
      <c r="E25" s="232"/>
      <c r="F25" s="232"/>
      <c r="G25" s="116"/>
      <c r="H25" s="232"/>
      <c r="I25" s="232"/>
      <c r="J25" s="233"/>
      <c r="K25" s="229"/>
      <c r="L25" s="234"/>
      <c r="M25" s="230"/>
      <c r="N25" s="501" t="s">
        <v>72</v>
      </c>
      <c r="O25" s="502"/>
      <c r="P25" s="503"/>
      <c r="Q25" s="504">
        <f t="shared" si="0"/>
        <v>0</v>
      </c>
      <c r="R25" s="505"/>
      <c r="S25" s="506"/>
      <c r="T25" s="504">
        <f t="shared" si="1"/>
        <v>0</v>
      </c>
      <c r="U25" s="505"/>
      <c r="V25" s="507"/>
      <c r="W25" s="508">
        <f t="shared" si="2"/>
        <v>0</v>
      </c>
      <c r="X25" s="505"/>
      <c r="Y25" s="507"/>
      <c r="Z25" s="508">
        <f t="shared" si="4"/>
        <v>0</v>
      </c>
      <c r="AA25" s="505"/>
      <c r="AB25" s="506"/>
      <c r="AC25" s="374"/>
      <c r="AD25" s="337"/>
      <c r="AE25" s="338"/>
      <c r="AF25" s="504">
        <f>IF(N25="年休",B25,"")</f>
        <v>5</v>
      </c>
      <c r="AG25" s="505"/>
      <c r="AH25" s="506"/>
      <c r="AI25" s="501"/>
      <c r="AJ25" s="502"/>
      <c r="AK25" s="509"/>
      <c r="AL25" s="15"/>
      <c r="AM25" s="15"/>
      <c r="AN25" s="69" t="s">
        <v>115</v>
      </c>
      <c r="AO25" s="68">
        <v>42736</v>
      </c>
    </row>
    <row r="26" spans="1:41" s="17" customFormat="1" ht="19.5" customHeight="1">
      <c r="A26" s="112">
        <f t="shared" si="3"/>
        <v>42112</v>
      </c>
      <c r="B26" s="229"/>
      <c r="C26" s="230"/>
      <c r="D26" s="231"/>
      <c r="E26" s="232"/>
      <c r="F26" s="232"/>
      <c r="G26" s="116">
        <f t="shared" si="6"/>
      </c>
      <c r="H26" s="232"/>
      <c r="I26" s="232"/>
      <c r="J26" s="233"/>
      <c r="K26" s="229"/>
      <c r="L26" s="234"/>
      <c r="M26" s="230"/>
      <c r="N26" s="501"/>
      <c r="O26" s="502"/>
      <c r="P26" s="503"/>
      <c r="Q26" s="504">
        <f t="shared" si="0"/>
        <v>0</v>
      </c>
      <c r="R26" s="505"/>
      <c r="S26" s="506"/>
      <c r="T26" s="504">
        <f t="shared" si="1"/>
        <v>0</v>
      </c>
      <c r="U26" s="505"/>
      <c r="V26" s="507"/>
      <c r="W26" s="508">
        <f t="shared" si="2"/>
        <v>0</v>
      </c>
      <c r="X26" s="505"/>
      <c r="Y26" s="507"/>
      <c r="Z26" s="508">
        <f t="shared" si="4"/>
        <v>0</v>
      </c>
      <c r="AA26" s="505"/>
      <c r="AB26" s="506"/>
      <c r="AC26" s="374"/>
      <c r="AD26" s="337"/>
      <c r="AE26" s="338"/>
      <c r="AF26" s="504">
        <f>IF(N26="年休",B26,"")</f>
      </c>
      <c r="AG26" s="505"/>
      <c r="AH26" s="506"/>
      <c r="AI26" s="501"/>
      <c r="AJ26" s="502"/>
      <c r="AK26" s="509"/>
      <c r="AL26" s="15"/>
      <c r="AM26" s="15"/>
      <c r="AN26" s="67" t="s">
        <v>116</v>
      </c>
      <c r="AO26" s="68">
        <v>42744</v>
      </c>
    </row>
    <row r="27" spans="1:41" s="17" customFormat="1" ht="19.5" customHeight="1">
      <c r="A27" s="112">
        <f t="shared" si="3"/>
        <v>42113</v>
      </c>
      <c r="B27" s="229">
        <v>7</v>
      </c>
      <c r="C27" s="230"/>
      <c r="D27" s="231">
        <v>0.375</v>
      </c>
      <c r="E27" s="232"/>
      <c r="F27" s="232"/>
      <c r="G27" s="116" t="str">
        <f t="shared" si="6"/>
        <v>～</v>
      </c>
      <c r="H27" s="232">
        <v>0.7083333333333334</v>
      </c>
      <c r="I27" s="232"/>
      <c r="J27" s="233"/>
      <c r="K27" s="229">
        <v>1</v>
      </c>
      <c r="L27" s="234"/>
      <c r="M27" s="230"/>
      <c r="N27" s="501"/>
      <c r="O27" s="502"/>
      <c r="P27" s="503"/>
      <c r="Q27" s="504">
        <f>IF(D27="",0,(MIN(H27,"22:00")-D27)*1440/60-K27)</f>
        <v>7.000000000000002</v>
      </c>
      <c r="R27" s="505"/>
      <c r="S27" s="506"/>
      <c r="T27" s="504">
        <f t="shared" si="1"/>
        <v>1.7763568394002505E-15</v>
      </c>
      <c r="U27" s="505"/>
      <c r="V27" s="507"/>
      <c r="W27" s="508">
        <f t="shared" si="2"/>
        <v>0</v>
      </c>
      <c r="X27" s="505"/>
      <c r="Y27" s="507"/>
      <c r="Z27" s="508">
        <f t="shared" si="4"/>
        <v>0</v>
      </c>
      <c r="AA27" s="505"/>
      <c r="AB27" s="506"/>
      <c r="AC27" s="374"/>
      <c r="AD27" s="337"/>
      <c r="AE27" s="338"/>
      <c r="AF27" s="504">
        <f t="shared" si="5"/>
      </c>
      <c r="AG27" s="505"/>
      <c r="AH27" s="506"/>
      <c r="AI27" s="501" t="s">
        <v>75</v>
      </c>
      <c r="AJ27" s="502"/>
      <c r="AK27" s="509"/>
      <c r="AL27" s="15"/>
      <c r="AM27" s="15"/>
      <c r="AN27" s="67" t="s">
        <v>117</v>
      </c>
      <c r="AO27" s="68">
        <v>42777</v>
      </c>
    </row>
    <row r="28" spans="1:41" s="17" customFormat="1" ht="19.5" customHeight="1">
      <c r="A28" s="112">
        <f t="shared" si="3"/>
        <v>42114</v>
      </c>
      <c r="B28" s="229">
        <v>7</v>
      </c>
      <c r="C28" s="230"/>
      <c r="D28" s="231"/>
      <c r="E28" s="232"/>
      <c r="F28" s="232"/>
      <c r="G28" s="116"/>
      <c r="H28" s="232"/>
      <c r="I28" s="232"/>
      <c r="J28" s="233"/>
      <c r="K28" s="229"/>
      <c r="L28" s="234"/>
      <c r="M28" s="230"/>
      <c r="N28" s="501"/>
      <c r="O28" s="502"/>
      <c r="P28" s="503"/>
      <c r="Q28" s="504">
        <f>IF(D28="",0,(MIN(H28,"22:00")-D28)*1440/60-K28)</f>
        <v>0</v>
      </c>
      <c r="R28" s="505"/>
      <c r="S28" s="506"/>
      <c r="T28" s="504">
        <f t="shared" si="1"/>
        <v>0</v>
      </c>
      <c r="U28" s="505"/>
      <c r="V28" s="507"/>
      <c r="W28" s="508">
        <f t="shared" si="2"/>
        <v>0</v>
      </c>
      <c r="X28" s="505"/>
      <c r="Y28" s="507"/>
      <c r="Z28" s="508">
        <f t="shared" si="4"/>
        <v>0</v>
      </c>
      <c r="AA28" s="505"/>
      <c r="AB28" s="506"/>
      <c r="AC28" s="374"/>
      <c r="AD28" s="337"/>
      <c r="AE28" s="338"/>
      <c r="AF28" s="504">
        <f aca="true" t="shared" si="7" ref="AF28:AF33">IF(N28="年休",B28,"")</f>
      </c>
      <c r="AG28" s="505"/>
      <c r="AH28" s="506"/>
      <c r="AI28" s="501" t="s">
        <v>76</v>
      </c>
      <c r="AJ28" s="502"/>
      <c r="AK28" s="509"/>
      <c r="AL28" s="15"/>
      <c r="AM28" s="15"/>
      <c r="AN28" s="67" t="s">
        <v>118</v>
      </c>
      <c r="AO28" s="68">
        <v>42814</v>
      </c>
    </row>
    <row r="29" spans="1:41" s="17" customFormat="1" ht="19.5" customHeight="1">
      <c r="A29" s="112">
        <f t="shared" si="3"/>
        <v>42115</v>
      </c>
      <c r="B29" s="229"/>
      <c r="C29" s="230"/>
      <c r="D29" s="231"/>
      <c r="E29" s="232"/>
      <c r="F29" s="232"/>
      <c r="G29" s="116"/>
      <c r="H29" s="232"/>
      <c r="I29" s="232"/>
      <c r="J29" s="233"/>
      <c r="K29" s="229"/>
      <c r="L29" s="234"/>
      <c r="M29" s="230"/>
      <c r="N29" s="501"/>
      <c r="O29" s="502"/>
      <c r="P29" s="503"/>
      <c r="Q29" s="504">
        <f>IF(D29="",0,(MIN(H29,"22:00")-D29)*1440/60-K29)</f>
        <v>0</v>
      </c>
      <c r="R29" s="505"/>
      <c r="S29" s="506"/>
      <c r="T29" s="504">
        <f t="shared" si="1"/>
        <v>0</v>
      </c>
      <c r="U29" s="505"/>
      <c r="V29" s="507"/>
      <c r="W29" s="508">
        <f t="shared" si="2"/>
        <v>0</v>
      </c>
      <c r="X29" s="505"/>
      <c r="Y29" s="507"/>
      <c r="Z29" s="508">
        <f t="shared" si="4"/>
        <v>0</v>
      </c>
      <c r="AA29" s="505"/>
      <c r="AB29" s="506"/>
      <c r="AC29" s="374"/>
      <c r="AD29" s="337"/>
      <c r="AE29" s="338"/>
      <c r="AF29" s="504">
        <f t="shared" si="7"/>
      </c>
      <c r="AG29" s="505"/>
      <c r="AH29" s="506"/>
      <c r="AI29" s="501"/>
      <c r="AJ29" s="502"/>
      <c r="AK29" s="509"/>
      <c r="AL29" s="15"/>
      <c r="AM29" s="15"/>
      <c r="AO29" s="35"/>
    </row>
    <row r="30" spans="1:41" s="17" customFormat="1" ht="19.5" customHeight="1">
      <c r="A30" s="112">
        <f t="shared" si="3"/>
        <v>42116</v>
      </c>
      <c r="B30" s="229">
        <v>7</v>
      </c>
      <c r="C30" s="230"/>
      <c r="D30" s="231">
        <v>0.4166666666666667</v>
      </c>
      <c r="E30" s="232"/>
      <c r="F30" s="232"/>
      <c r="G30" s="116" t="str">
        <f t="shared" si="6"/>
        <v>～</v>
      </c>
      <c r="H30" s="232">
        <v>0.7083333333333334</v>
      </c>
      <c r="I30" s="232"/>
      <c r="J30" s="233"/>
      <c r="K30" s="229">
        <v>1</v>
      </c>
      <c r="L30" s="234"/>
      <c r="M30" s="230"/>
      <c r="N30" s="501"/>
      <c r="O30" s="502"/>
      <c r="P30" s="503"/>
      <c r="Q30" s="504">
        <f>IF(D30="",0,(MIN(H30,"22:00")-D30)*1440/60-K30)</f>
        <v>6</v>
      </c>
      <c r="R30" s="505"/>
      <c r="S30" s="506"/>
      <c r="T30" s="504">
        <f t="shared" si="1"/>
        <v>0</v>
      </c>
      <c r="U30" s="505"/>
      <c r="V30" s="507"/>
      <c r="W30" s="508">
        <f t="shared" si="2"/>
        <v>0</v>
      </c>
      <c r="X30" s="505"/>
      <c r="Y30" s="507"/>
      <c r="Z30" s="508">
        <f t="shared" si="4"/>
        <v>0</v>
      </c>
      <c r="AA30" s="505"/>
      <c r="AB30" s="506"/>
      <c r="AC30" s="374"/>
      <c r="AD30" s="337"/>
      <c r="AE30" s="338"/>
      <c r="AF30" s="504">
        <f t="shared" si="7"/>
      </c>
      <c r="AG30" s="505"/>
      <c r="AH30" s="506"/>
      <c r="AI30" s="510" t="s">
        <v>96</v>
      </c>
      <c r="AJ30" s="511"/>
      <c r="AK30" s="512"/>
      <c r="AL30" s="15"/>
      <c r="AM30" s="15"/>
      <c r="AO30" s="35"/>
    </row>
    <row r="31" spans="1:41" s="17" customFormat="1" ht="19.5" customHeight="1">
      <c r="A31" s="112">
        <f t="shared" si="3"/>
        <v>42117</v>
      </c>
      <c r="B31" s="229"/>
      <c r="C31" s="230"/>
      <c r="D31" s="231"/>
      <c r="E31" s="232"/>
      <c r="F31" s="232"/>
      <c r="G31" s="116">
        <f t="shared" si="6"/>
      </c>
      <c r="H31" s="232"/>
      <c r="I31" s="232"/>
      <c r="J31" s="233"/>
      <c r="K31" s="229"/>
      <c r="L31" s="234"/>
      <c r="M31" s="230"/>
      <c r="N31" s="501"/>
      <c r="O31" s="502"/>
      <c r="P31" s="503"/>
      <c r="Q31" s="504">
        <f>IF(D31="",0,(MIN(H31,"22:00")-D31)*1440/60-K31)</f>
        <v>0</v>
      </c>
      <c r="R31" s="505"/>
      <c r="S31" s="506"/>
      <c r="T31" s="504">
        <f>IF(Q31-7&lt;=0,0,Q31-7)</f>
        <v>0</v>
      </c>
      <c r="U31" s="505"/>
      <c r="V31" s="507"/>
      <c r="W31" s="508">
        <f>IF(B31=0,Q31-T31,IF(Q31-7+B31&lt;0,0,IF(Q31&lt;B31,0,IF(B31&gt;=7,0,IF(Q31&lt;7,Q31-B31,7-B31)))))</f>
        <v>0</v>
      </c>
      <c r="X31" s="505"/>
      <c r="Y31" s="507"/>
      <c r="Z31" s="508">
        <f>IF(H31="",0,IF(MAX(H31,"22:00")-"22:00"=0,0,(H31-"22:00")*1440/60))</f>
        <v>0</v>
      </c>
      <c r="AA31" s="505"/>
      <c r="AB31" s="506"/>
      <c r="AC31" s="374"/>
      <c r="AD31" s="337"/>
      <c r="AE31" s="338"/>
      <c r="AF31" s="504">
        <f t="shared" si="7"/>
      </c>
      <c r="AG31" s="505"/>
      <c r="AH31" s="506"/>
      <c r="AI31" s="510"/>
      <c r="AJ31" s="511"/>
      <c r="AK31" s="512"/>
      <c r="AL31" s="15"/>
      <c r="AM31" s="15"/>
      <c r="AO31" s="35"/>
    </row>
    <row r="32" spans="1:41" s="17" customFormat="1" ht="19.5" customHeight="1">
      <c r="A32" s="112">
        <f t="shared" si="3"/>
        <v>42118</v>
      </c>
      <c r="B32" s="229">
        <v>5</v>
      </c>
      <c r="C32" s="230"/>
      <c r="D32" s="231"/>
      <c r="E32" s="232"/>
      <c r="F32" s="232"/>
      <c r="G32" s="116"/>
      <c r="H32" s="232"/>
      <c r="I32" s="232"/>
      <c r="J32" s="233"/>
      <c r="K32" s="229"/>
      <c r="L32" s="234"/>
      <c r="M32" s="230"/>
      <c r="N32" s="501" t="s">
        <v>97</v>
      </c>
      <c r="O32" s="502"/>
      <c r="P32" s="503"/>
      <c r="Q32" s="504"/>
      <c r="R32" s="505"/>
      <c r="S32" s="506"/>
      <c r="T32" s="504"/>
      <c r="U32" s="505"/>
      <c r="V32" s="507"/>
      <c r="W32" s="508"/>
      <c r="X32" s="505"/>
      <c r="Y32" s="507"/>
      <c r="Z32" s="508"/>
      <c r="AA32" s="505"/>
      <c r="AB32" s="506"/>
      <c r="AC32" s="374"/>
      <c r="AD32" s="337"/>
      <c r="AE32" s="338"/>
      <c r="AF32" s="504">
        <f t="shared" si="7"/>
      </c>
      <c r="AG32" s="505"/>
      <c r="AH32" s="506"/>
      <c r="AI32" s="501"/>
      <c r="AJ32" s="502"/>
      <c r="AK32" s="509"/>
      <c r="AL32" s="15"/>
      <c r="AM32" s="15"/>
      <c r="AO32" s="35"/>
    </row>
    <row r="33" spans="1:41" s="17" customFormat="1" ht="19.5" customHeight="1">
      <c r="A33" s="112">
        <f t="shared" si="3"/>
        <v>42119</v>
      </c>
      <c r="B33" s="229"/>
      <c r="C33" s="230"/>
      <c r="D33" s="231"/>
      <c r="E33" s="232"/>
      <c r="F33" s="232"/>
      <c r="G33" s="116">
        <f>IF(D33="","","～")</f>
      </c>
      <c r="H33" s="232"/>
      <c r="I33" s="232"/>
      <c r="J33" s="233"/>
      <c r="K33" s="229"/>
      <c r="L33" s="234"/>
      <c r="M33" s="230"/>
      <c r="N33" s="501"/>
      <c r="O33" s="502"/>
      <c r="P33" s="503"/>
      <c r="Q33" s="504">
        <f aca="true" t="shared" si="8" ref="Q33:Q39">IF(D33="",0,(MIN(H33,"22:00")-D33)*1440/60-K33)</f>
        <v>0</v>
      </c>
      <c r="R33" s="505"/>
      <c r="S33" s="506"/>
      <c r="T33" s="504">
        <f aca="true" t="shared" si="9" ref="T33:T39">IF(Q33-7&lt;=0,0,Q33-7)</f>
        <v>0</v>
      </c>
      <c r="U33" s="505"/>
      <c r="V33" s="507"/>
      <c r="W33" s="508">
        <f aca="true" t="shared" si="10" ref="W33:W38">IF(B33=0,Q33-T33,IF(Q33-7+B33&lt;0,0,IF(Q33&lt;B33,0,IF(B33&gt;=7,0,IF(Q33&lt;7,Q33-B33,7-B33)))))</f>
        <v>0</v>
      </c>
      <c r="X33" s="505"/>
      <c r="Y33" s="507"/>
      <c r="Z33" s="508">
        <f aca="true" t="shared" si="11" ref="Z33:Z39">IF(H33="",0,IF(MAX(H33,"22:00")-"22:00"=0,0,(H33-"22:00")*1440/60))</f>
        <v>0</v>
      </c>
      <c r="AA33" s="505"/>
      <c r="AB33" s="506"/>
      <c r="AC33" s="374"/>
      <c r="AD33" s="337"/>
      <c r="AE33" s="338"/>
      <c r="AF33" s="504">
        <f t="shared" si="7"/>
      </c>
      <c r="AG33" s="505"/>
      <c r="AH33" s="506"/>
      <c r="AI33" s="513"/>
      <c r="AJ33" s="514"/>
      <c r="AK33" s="515"/>
      <c r="AL33" s="15"/>
      <c r="AM33" s="15"/>
      <c r="AO33" s="35"/>
    </row>
    <row r="34" spans="1:41" s="17" customFormat="1" ht="19.5" customHeight="1">
      <c r="A34" s="112">
        <f t="shared" si="3"/>
        <v>42120</v>
      </c>
      <c r="B34" s="229"/>
      <c r="C34" s="230"/>
      <c r="D34" s="231"/>
      <c r="E34" s="232"/>
      <c r="F34" s="232"/>
      <c r="G34" s="116"/>
      <c r="H34" s="232"/>
      <c r="I34" s="232"/>
      <c r="J34" s="233"/>
      <c r="K34" s="229"/>
      <c r="L34" s="234"/>
      <c r="M34" s="230"/>
      <c r="N34" s="501"/>
      <c r="O34" s="502"/>
      <c r="P34" s="503"/>
      <c r="Q34" s="504">
        <f t="shared" si="8"/>
        <v>0</v>
      </c>
      <c r="R34" s="505"/>
      <c r="S34" s="506"/>
      <c r="T34" s="504">
        <f t="shared" si="9"/>
        <v>0</v>
      </c>
      <c r="U34" s="505"/>
      <c r="V34" s="507"/>
      <c r="W34" s="508">
        <f t="shared" si="10"/>
        <v>0</v>
      </c>
      <c r="X34" s="505"/>
      <c r="Y34" s="507"/>
      <c r="Z34" s="508">
        <f t="shared" si="11"/>
        <v>0</v>
      </c>
      <c r="AA34" s="505"/>
      <c r="AB34" s="506"/>
      <c r="AC34" s="374"/>
      <c r="AD34" s="337"/>
      <c r="AE34" s="338"/>
      <c r="AF34" s="504">
        <f t="shared" si="5"/>
      </c>
      <c r="AG34" s="505"/>
      <c r="AH34" s="506"/>
      <c r="AI34" s="513"/>
      <c r="AJ34" s="514"/>
      <c r="AK34" s="515"/>
      <c r="AL34" s="15"/>
      <c r="AM34" s="15"/>
      <c r="AO34" s="35"/>
    </row>
    <row r="35" spans="1:41" s="17" customFormat="1" ht="19.5" customHeight="1">
      <c r="A35" s="112">
        <f t="shared" si="3"/>
        <v>42121</v>
      </c>
      <c r="B35" s="229">
        <v>7</v>
      </c>
      <c r="C35" s="230"/>
      <c r="D35" s="231">
        <v>0.5833333333333334</v>
      </c>
      <c r="E35" s="232"/>
      <c r="F35" s="232"/>
      <c r="G35" s="116" t="str">
        <f>IF(D35="","","～")</f>
        <v>～</v>
      </c>
      <c r="H35" s="232">
        <v>0.9375</v>
      </c>
      <c r="I35" s="232"/>
      <c r="J35" s="233"/>
      <c r="K35" s="229">
        <v>1</v>
      </c>
      <c r="L35" s="234"/>
      <c r="M35" s="230"/>
      <c r="N35" s="501"/>
      <c r="O35" s="502"/>
      <c r="P35" s="503"/>
      <c r="Q35" s="504">
        <f>IF(D35="",0,(H35-D35)*1440/60-K35)</f>
        <v>7.499999999999998</v>
      </c>
      <c r="R35" s="505"/>
      <c r="S35" s="506"/>
      <c r="T35" s="504">
        <f t="shared" si="9"/>
        <v>0.4999999999999982</v>
      </c>
      <c r="U35" s="505"/>
      <c r="V35" s="507"/>
      <c r="W35" s="508">
        <f t="shared" si="10"/>
        <v>0</v>
      </c>
      <c r="X35" s="505"/>
      <c r="Y35" s="507"/>
      <c r="Z35" s="508">
        <f t="shared" si="11"/>
        <v>0.5000000000000009</v>
      </c>
      <c r="AA35" s="505"/>
      <c r="AB35" s="506"/>
      <c r="AC35" s="374"/>
      <c r="AD35" s="337"/>
      <c r="AE35" s="338"/>
      <c r="AF35" s="504">
        <f t="shared" si="5"/>
      </c>
      <c r="AG35" s="505"/>
      <c r="AH35" s="506"/>
      <c r="AI35" s="501" t="s">
        <v>84</v>
      </c>
      <c r="AJ35" s="502"/>
      <c r="AK35" s="509"/>
      <c r="AL35" s="15"/>
      <c r="AM35" s="15"/>
      <c r="AO35" s="35"/>
    </row>
    <row r="36" spans="1:41" s="17" customFormat="1" ht="19.5" customHeight="1">
      <c r="A36" s="112">
        <f t="shared" si="3"/>
        <v>42122</v>
      </c>
      <c r="B36" s="229"/>
      <c r="C36" s="230"/>
      <c r="D36" s="231"/>
      <c r="E36" s="232"/>
      <c r="F36" s="232"/>
      <c r="G36" s="116">
        <f>IF(D36="","","～")</f>
      </c>
      <c r="H36" s="232"/>
      <c r="I36" s="232"/>
      <c r="J36" s="233"/>
      <c r="K36" s="229"/>
      <c r="L36" s="234"/>
      <c r="M36" s="230"/>
      <c r="N36" s="516"/>
      <c r="O36" s="517"/>
      <c r="P36" s="518"/>
      <c r="Q36" s="504">
        <f t="shared" si="8"/>
        <v>0</v>
      </c>
      <c r="R36" s="505"/>
      <c r="S36" s="506"/>
      <c r="T36" s="504">
        <f t="shared" si="9"/>
        <v>0</v>
      </c>
      <c r="U36" s="505"/>
      <c r="V36" s="507"/>
      <c r="W36" s="508">
        <f t="shared" si="10"/>
        <v>0</v>
      </c>
      <c r="X36" s="505"/>
      <c r="Y36" s="507"/>
      <c r="Z36" s="508">
        <f t="shared" si="11"/>
        <v>0</v>
      </c>
      <c r="AA36" s="505"/>
      <c r="AB36" s="506"/>
      <c r="AC36" s="374"/>
      <c r="AD36" s="337"/>
      <c r="AE36" s="338"/>
      <c r="AF36" s="504">
        <f t="shared" si="5"/>
      </c>
      <c r="AG36" s="505"/>
      <c r="AH36" s="506"/>
      <c r="AI36" s="501"/>
      <c r="AJ36" s="502"/>
      <c r="AK36" s="509"/>
      <c r="AL36" s="15"/>
      <c r="AM36" s="15"/>
      <c r="AO36" s="35"/>
    </row>
    <row r="37" spans="1:41" s="17" customFormat="1" ht="19.5" customHeight="1">
      <c r="A37" s="122">
        <f t="shared" si="3"/>
        <v>42123</v>
      </c>
      <c r="B37" s="519"/>
      <c r="C37" s="520"/>
      <c r="D37" s="521"/>
      <c r="E37" s="522"/>
      <c r="F37" s="522"/>
      <c r="G37" s="116">
        <f>IF(D37="","","～")</f>
      </c>
      <c r="H37" s="522"/>
      <c r="I37" s="522"/>
      <c r="J37" s="523"/>
      <c r="K37" s="519"/>
      <c r="L37" s="524"/>
      <c r="M37" s="520"/>
      <c r="N37" s="525"/>
      <c r="O37" s="526"/>
      <c r="P37" s="527"/>
      <c r="Q37" s="528">
        <f t="shared" si="8"/>
        <v>0</v>
      </c>
      <c r="R37" s="529"/>
      <c r="S37" s="530"/>
      <c r="T37" s="528">
        <f t="shared" si="9"/>
        <v>0</v>
      </c>
      <c r="U37" s="529"/>
      <c r="V37" s="531"/>
      <c r="W37" s="532">
        <f t="shared" si="10"/>
        <v>0</v>
      </c>
      <c r="X37" s="529"/>
      <c r="Y37" s="531"/>
      <c r="Z37" s="532">
        <f t="shared" si="11"/>
        <v>0</v>
      </c>
      <c r="AA37" s="529"/>
      <c r="AB37" s="530"/>
      <c r="AC37" s="528"/>
      <c r="AD37" s="529"/>
      <c r="AE37" s="530"/>
      <c r="AF37" s="528">
        <f t="shared" si="5"/>
      </c>
      <c r="AG37" s="529"/>
      <c r="AH37" s="530"/>
      <c r="AI37" s="533" t="s">
        <v>83</v>
      </c>
      <c r="AJ37" s="534"/>
      <c r="AK37" s="535"/>
      <c r="AL37" s="15"/>
      <c r="AM37" s="15"/>
      <c r="AO37" s="35"/>
    </row>
    <row r="38" spans="1:41" s="17" customFormat="1" ht="19.5" customHeight="1">
      <c r="A38" s="113">
        <f>A37+1</f>
        <v>42124</v>
      </c>
      <c r="B38" s="229"/>
      <c r="C38" s="230"/>
      <c r="D38" s="399"/>
      <c r="E38" s="355"/>
      <c r="F38" s="355"/>
      <c r="G38" s="116">
        <f>IF(D38="","","～")</f>
      </c>
      <c r="H38" s="355"/>
      <c r="I38" s="355"/>
      <c r="J38" s="356"/>
      <c r="K38" s="229"/>
      <c r="L38" s="234"/>
      <c r="M38" s="230"/>
      <c r="N38" s="250"/>
      <c r="O38" s="251"/>
      <c r="P38" s="252"/>
      <c r="Q38" s="504">
        <f t="shared" si="8"/>
        <v>0</v>
      </c>
      <c r="R38" s="505"/>
      <c r="S38" s="506"/>
      <c r="T38" s="504">
        <f t="shared" si="9"/>
        <v>0</v>
      </c>
      <c r="U38" s="505"/>
      <c r="V38" s="507"/>
      <c r="W38" s="508">
        <f t="shared" si="10"/>
        <v>0</v>
      </c>
      <c r="X38" s="505"/>
      <c r="Y38" s="507"/>
      <c r="Z38" s="508">
        <f t="shared" si="11"/>
        <v>0</v>
      </c>
      <c r="AA38" s="505"/>
      <c r="AB38" s="506"/>
      <c r="AC38" s="374"/>
      <c r="AD38" s="337"/>
      <c r="AE38" s="338"/>
      <c r="AF38" s="504">
        <f t="shared" si="5"/>
      </c>
      <c r="AG38" s="505"/>
      <c r="AH38" s="506"/>
      <c r="AI38" s="501"/>
      <c r="AJ38" s="502"/>
      <c r="AK38" s="509"/>
      <c r="AL38" s="15"/>
      <c r="AM38" s="15"/>
      <c r="AO38" s="35"/>
    </row>
    <row r="39" spans="1:41" s="17" customFormat="1" ht="19.5" customHeight="1" thickBot="1">
      <c r="A39" s="114">
        <f t="shared" si="3"/>
        <v>42125</v>
      </c>
      <c r="B39" s="536"/>
      <c r="C39" s="537"/>
      <c r="D39" s="538"/>
      <c r="E39" s="539"/>
      <c r="F39" s="539"/>
      <c r="G39" s="117">
        <f>IF(D39="","","～")</f>
      </c>
      <c r="H39" s="539"/>
      <c r="I39" s="539"/>
      <c r="J39" s="540"/>
      <c r="K39" s="536"/>
      <c r="L39" s="541"/>
      <c r="M39" s="537"/>
      <c r="N39" s="400"/>
      <c r="O39" s="401"/>
      <c r="P39" s="542"/>
      <c r="Q39" s="543">
        <f t="shared" si="8"/>
        <v>0</v>
      </c>
      <c r="R39" s="544"/>
      <c r="S39" s="545"/>
      <c r="T39" s="543">
        <f t="shared" si="9"/>
        <v>0</v>
      </c>
      <c r="U39" s="544"/>
      <c r="V39" s="545"/>
      <c r="W39" s="543">
        <f>IF(J39="",0,(MIN(N39,"22:00")-J39)*1440/60-Q39)</f>
        <v>0</v>
      </c>
      <c r="X39" s="544"/>
      <c r="Y39" s="545"/>
      <c r="Z39" s="543">
        <f t="shared" si="11"/>
        <v>0</v>
      </c>
      <c r="AA39" s="544"/>
      <c r="AB39" s="545"/>
      <c r="AC39" s="370">
        <f>IF(P39="",0,(MIN(T39,"22:00")-P39)*1440/60-W39)</f>
        <v>0</v>
      </c>
      <c r="AD39" s="368"/>
      <c r="AE39" s="369"/>
      <c r="AF39" s="543">
        <f t="shared" si="5"/>
      </c>
      <c r="AG39" s="544"/>
      <c r="AH39" s="545"/>
      <c r="AI39" s="546"/>
      <c r="AJ39" s="547"/>
      <c r="AK39" s="548"/>
      <c r="AL39" s="15"/>
      <c r="AM39" s="15"/>
      <c r="AO39" s="35"/>
    </row>
    <row r="40" spans="1:38" ht="40.5" customHeight="1" thickBot="1" thickTop="1">
      <c r="A40" s="549" t="s">
        <v>4</v>
      </c>
      <c r="B40" s="550"/>
      <c r="C40" s="550"/>
      <c r="D40" s="550"/>
      <c r="E40" s="550"/>
      <c r="F40" s="550"/>
      <c r="G40" s="550"/>
      <c r="H40" s="550"/>
      <c r="I40" s="550"/>
      <c r="J40" s="550"/>
      <c r="K40" s="550"/>
      <c r="L40" s="550"/>
      <c r="M40" s="550"/>
      <c r="N40" s="550"/>
      <c r="O40" s="550"/>
      <c r="P40" s="551"/>
      <c r="Q40" s="552">
        <f>SUM(Q9:S39)</f>
        <v>61.50000000000001</v>
      </c>
      <c r="R40" s="553"/>
      <c r="S40" s="554"/>
      <c r="T40" s="552">
        <f>SUM(T9:V39)</f>
        <v>1.500000000000007</v>
      </c>
      <c r="U40" s="553"/>
      <c r="V40" s="555"/>
      <c r="W40" s="556">
        <f>SUM(W9:Y39)</f>
        <v>9</v>
      </c>
      <c r="X40" s="553"/>
      <c r="Y40" s="555"/>
      <c r="Z40" s="556">
        <f>SUM(Z9:AB39)</f>
        <v>0.5000000000000009</v>
      </c>
      <c r="AA40" s="553"/>
      <c r="AB40" s="554"/>
      <c r="AC40" s="552">
        <f>SUM(AC9:AE39)</f>
        <v>0</v>
      </c>
      <c r="AD40" s="553"/>
      <c r="AE40" s="554"/>
      <c r="AF40" s="552">
        <f>SUM(AF9:AH39)</f>
        <v>5</v>
      </c>
      <c r="AG40" s="553"/>
      <c r="AH40" s="554"/>
      <c r="AI40" s="557"/>
      <c r="AJ40" s="558"/>
      <c r="AK40" s="559"/>
      <c r="AL40" s="18"/>
    </row>
    <row r="41" spans="1:37" ht="9.75" customHeight="1">
      <c r="A41" s="29"/>
      <c r="N41" s="8"/>
      <c r="O41" s="8"/>
      <c r="P41" s="8"/>
      <c r="Q41" s="560" t="s">
        <v>10</v>
      </c>
      <c r="R41" s="560"/>
      <c r="S41" s="560"/>
      <c r="T41" s="285" t="s">
        <v>12</v>
      </c>
      <c r="U41" s="285"/>
      <c r="V41" s="285"/>
      <c r="W41" s="560" t="s">
        <v>13</v>
      </c>
      <c r="X41" s="560"/>
      <c r="Y41" s="560"/>
      <c r="Z41" s="560" t="s">
        <v>56</v>
      </c>
      <c r="AA41" s="560"/>
      <c r="AB41" s="560"/>
      <c r="AC41" s="285" t="s">
        <v>55</v>
      </c>
      <c r="AD41" s="285"/>
      <c r="AE41" s="285"/>
      <c r="AF41" s="285" t="s">
        <v>11</v>
      </c>
      <c r="AG41" s="285"/>
      <c r="AH41" s="285"/>
      <c r="AI41" s="98"/>
      <c r="AJ41" s="98"/>
      <c r="AK41" s="98"/>
    </row>
    <row r="42" spans="1:41" ht="12.75" customHeight="1">
      <c r="A42" s="76" t="s">
        <v>5</v>
      </c>
      <c r="B42" s="77"/>
      <c r="C42" s="77"/>
      <c r="D42" s="78"/>
      <c r="E42" s="77"/>
      <c r="F42" s="77"/>
      <c r="G42" s="79"/>
      <c r="H42" s="8"/>
      <c r="I42" s="76" t="s">
        <v>14</v>
      </c>
      <c r="J42" s="77"/>
      <c r="K42" s="77"/>
      <c r="L42" s="77"/>
      <c r="M42" s="77"/>
      <c r="N42" s="77"/>
      <c r="O42" s="77"/>
      <c r="P42" s="77"/>
      <c r="Q42" s="77"/>
      <c r="R42" s="77"/>
      <c r="S42" s="77"/>
      <c r="T42" s="80"/>
      <c r="W42" s="564" t="s">
        <v>15</v>
      </c>
      <c r="X42" s="565"/>
      <c r="Y42" s="565"/>
      <c r="Z42" s="566"/>
      <c r="AA42" s="567">
        <f>COUNTIF(N9:N39,"年休")</f>
        <v>1</v>
      </c>
      <c r="AB42" s="568"/>
      <c r="AC42" s="569"/>
      <c r="AD42" s="34"/>
      <c r="AE42" s="34"/>
      <c r="AH42" s="570" t="s">
        <v>31</v>
      </c>
      <c r="AI42" s="571"/>
      <c r="AJ42" s="571"/>
      <c r="AK42" s="572"/>
      <c r="AO42" s="7"/>
    </row>
    <row r="43" spans="1:41" ht="12.75" customHeight="1">
      <c r="A43" s="47"/>
      <c r="B43" s="31"/>
      <c r="C43" s="30"/>
      <c r="D43" s="32"/>
      <c r="E43" s="30"/>
      <c r="F43" s="31"/>
      <c r="G43" s="48"/>
      <c r="H43" s="8"/>
      <c r="I43" s="31"/>
      <c r="J43" s="30"/>
      <c r="K43" s="31"/>
      <c r="L43" s="30"/>
      <c r="M43" s="31"/>
      <c r="N43" s="30"/>
      <c r="O43" s="31"/>
      <c r="P43" s="30"/>
      <c r="Q43" s="31"/>
      <c r="R43" s="30"/>
      <c r="S43" s="31"/>
      <c r="T43" s="30"/>
      <c r="W43" s="576" t="s">
        <v>16</v>
      </c>
      <c r="X43" s="577"/>
      <c r="Y43" s="577"/>
      <c r="Z43" s="578"/>
      <c r="AA43" s="579">
        <f>COUNTIF(N9:N39,"欠勤")</f>
        <v>1</v>
      </c>
      <c r="AB43" s="580"/>
      <c r="AC43" s="581"/>
      <c r="AD43" s="34"/>
      <c r="AE43" s="34"/>
      <c r="AH43" s="573"/>
      <c r="AI43" s="574"/>
      <c r="AJ43" s="574"/>
      <c r="AK43" s="575"/>
      <c r="AL43" s="18"/>
      <c r="AM43" s="18"/>
      <c r="AO43" s="7"/>
    </row>
    <row r="44" spans="1:41" ht="12.75" customHeight="1">
      <c r="A44" s="49"/>
      <c r="B44" s="25"/>
      <c r="C44" s="24"/>
      <c r="D44" s="26"/>
      <c r="E44" s="24"/>
      <c r="F44" s="25"/>
      <c r="G44" s="50"/>
      <c r="H44" s="8"/>
      <c r="I44" s="25"/>
      <c r="J44" s="24"/>
      <c r="K44" s="25"/>
      <c r="L44" s="24"/>
      <c r="M44" s="25"/>
      <c r="N44" s="24"/>
      <c r="O44" s="25"/>
      <c r="P44" s="24"/>
      <c r="Q44" s="25"/>
      <c r="R44" s="24"/>
      <c r="S44" s="25"/>
      <c r="T44" s="24"/>
      <c r="W44" s="305" t="s">
        <v>35</v>
      </c>
      <c r="X44" s="306"/>
      <c r="Y44" s="306"/>
      <c r="Z44" s="307"/>
      <c r="AA44" s="579">
        <f>COUNTIF(N9:P39,"特休")</f>
        <v>0</v>
      </c>
      <c r="AB44" s="580"/>
      <c r="AC44" s="581"/>
      <c r="AD44" s="18"/>
      <c r="AE44" s="18"/>
      <c r="AH44" s="582">
        <f>COUNTA(D9:D39)</f>
        <v>9</v>
      </c>
      <c r="AI44" s="583"/>
      <c r="AJ44" s="275">
        <v>1</v>
      </c>
      <c r="AK44" s="276"/>
      <c r="AL44" s="18"/>
      <c r="AM44" s="18"/>
      <c r="AO44" s="7"/>
    </row>
    <row r="45" spans="1:41" ht="12.75" customHeight="1">
      <c r="A45" s="51"/>
      <c r="B45" s="27"/>
      <c r="C45" s="28"/>
      <c r="D45" s="52"/>
      <c r="E45" s="28"/>
      <c r="F45" s="27"/>
      <c r="G45" s="53"/>
      <c r="H45" s="8"/>
      <c r="I45" s="27"/>
      <c r="J45" s="28"/>
      <c r="K45" s="27"/>
      <c r="L45" s="28"/>
      <c r="M45" s="27"/>
      <c r="N45" s="28"/>
      <c r="O45" s="27"/>
      <c r="P45" s="28"/>
      <c r="Q45" s="27"/>
      <c r="R45" s="28"/>
      <c r="S45" s="27"/>
      <c r="T45" s="28"/>
      <c r="W45" s="586" t="s">
        <v>86</v>
      </c>
      <c r="X45" s="587"/>
      <c r="Y45" s="587"/>
      <c r="Z45" s="588"/>
      <c r="AA45" s="561">
        <f>COUNTIF(N9:P39,"看護")</f>
        <v>1</v>
      </c>
      <c r="AB45" s="562"/>
      <c r="AC45" s="563"/>
      <c r="AD45" s="18"/>
      <c r="AE45" s="18"/>
      <c r="AH45" s="584"/>
      <c r="AI45" s="585"/>
      <c r="AJ45" s="277"/>
      <c r="AK45" s="278"/>
      <c r="AL45" s="18"/>
      <c r="AM45" s="18"/>
      <c r="AO45" s="7"/>
    </row>
    <row r="46" ht="14.25"/>
  </sheetData>
  <sheetProtection/>
  <mergeCells count="423">
    <mergeCell ref="AH42:AK43"/>
    <mergeCell ref="W43:Z43"/>
    <mergeCell ref="AA43:AC43"/>
    <mergeCell ref="W44:Z44"/>
    <mergeCell ref="AA44:AC44"/>
    <mergeCell ref="AH44:AI45"/>
    <mergeCell ref="AJ44:AK45"/>
    <mergeCell ref="W45:Z45"/>
    <mergeCell ref="Q41:S41"/>
    <mergeCell ref="T41:V41"/>
    <mergeCell ref="W41:Y41"/>
    <mergeCell ref="Z41:AB41"/>
    <mergeCell ref="AC41:AE41"/>
    <mergeCell ref="AA45:AC45"/>
    <mergeCell ref="W42:Z42"/>
    <mergeCell ref="AA42:AC42"/>
    <mergeCell ref="AF41:AH41"/>
    <mergeCell ref="AI39:AK39"/>
    <mergeCell ref="A40:P40"/>
    <mergeCell ref="Q40:S40"/>
    <mergeCell ref="T40:V40"/>
    <mergeCell ref="W40:Y40"/>
    <mergeCell ref="Z40:AB40"/>
    <mergeCell ref="AC40:AE40"/>
    <mergeCell ref="AF40:AH40"/>
    <mergeCell ref="AI40:AK40"/>
    <mergeCell ref="Q39:S39"/>
    <mergeCell ref="T39:V39"/>
    <mergeCell ref="W39:Y39"/>
    <mergeCell ref="Z39:AB39"/>
    <mergeCell ref="AC39:AE39"/>
    <mergeCell ref="AF39:AH39"/>
    <mergeCell ref="W38:Y38"/>
    <mergeCell ref="Z38:AB38"/>
    <mergeCell ref="AC38:AE38"/>
    <mergeCell ref="AF38:AH38"/>
    <mergeCell ref="AI38:AK38"/>
    <mergeCell ref="B39:C39"/>
    <mergeCell ref="D39:F39"/>
    <mergeCell ref="H39:J39"/>
    <mergeCell ref="K39:M39"/>
    <mergeCell ref="N39:P39"/>
    <mergeCell ref="AC37:AE37"/>
    <mergeCell ref="AF37:AH37"/>
    <mergeCell ref="AI37:AK37"/>
    <mergeCell ref="B38:C38"/>
    <mergeCell ref="D38:F38"/>
    <mergeCell ref="H38:J38"/>
    <mergeCell ref="K38:M38"/>
    <mergeCell ref="N38:P38"/>
    <mergeCell ref="Q38:S38"/>
    <mergeCell ref="T38:V38"/>
    <mergeCell ref="AI36:AK36"/>
    <mergeCell ref="B37:C37"/>
    <mergeCell ref="D37:F37"/>
    <mergeCell ref="H37:J37"/>
    <mergeCell ref="K37:M37"/>
    <mergeCell ref="N37:P37"/>
    <mergeCell ref="Q37:S37"/>
    <mergeCell ref="T37:V37"/>
    <mergeCell ref="W37:Y37"/>
    <mergeCell ref="Z37:AB37"/>
    <mergeCell ref="Q36:S36"/>
    <mergeCell ref="T36:V36"/>
    <mergeCell ref="W36:Y36"/>
    <mergeCell ref="Z36:AB36"/>
    <mergeCell ref="AC36:AE36"/>
    <mergeCell ref="AF36:AH36"/>
    <mergeCell ref="W35:Y35"/>
    <mergeCell ref="Z35:AB35"/>
    <mergeCell ref="AC35:AE35"/>
    <mergeCell ref="AF35:AH35"/>
    <mergeCell ref="AI35:AK35"/>
    <mergeCell ref="B36:C36"/>
    <mergeCell ref="D36:F36"/>
    <mergeCell ref="H36:J36"/>
    <mergeCell ref="K36:M36"/>
    <mergeCell ref="N36:P36"/>
    <mergeCell ref="AC34:AE34"/>
    <mergeCell ref="AF34:AH34"/>
    <mergeCell ref="AI34:AK34"/>
    <mergeCell ref="B35:C35"/>
    <mergeCell ref="D35:F35"/>
    <mergeCell ref="H35:J35"/>
    <mergeCell ref="K35:M35"/>
    <mergeCell ref="N35:P35"/>
    <mergeCell ref="Q35:S35"/>
    <mergeCell ref="T35:V35"/>
    <mergeCell ref="AI33:AK33"/>
    <mergeCell ref="B34:C34"/>
    <mergeCell ref="D34:F34"/>
    <mergeCell ref="H34:J34"/>
    <mergeCell ref="K34:M34"/>
    <mergeCell ref="N34:P34"/>
    <mergeCell ref="Q34:S34"/>
    <mergeCell ref="T34:V34"/>
    <mergeCell ref="W34:Y34"/>
    <mergeCell ref="Z34:AB34"/>
    <mergeCell ref="Q33:S33"/>
    <mergeCell ref="T33:V33"/>
    <mergeCell ref="W33:Y33"/>
    <mergeCell ref="Z33:AB33"/>
    <mergeCell ref="AC33:AE33"/>
    <mergeCell ref="AF33:AH33"/>
    <mergeCell ref="W32:Y32"/>
    <mergeCell ref="Z32:AB32"/>
    <mergeCell ref="AC32:AE32"/>
    <mergeCell ref="AF32:AH32"/>
    <mergeCell ref="AI32:AK32"/>
    <mergeCell ref="B33:C33"/>
    <mergeCell ref="D33:F33"/>
    <mergeCell ref="H33:J33"/>
    <mergeCell ref="K33:M33"/>
    <mergeCell ref="N33:P33"/>
    <mergeCell ref="AC31:AE31"/>
    <mergeCell ref="AF31:AH31"/>
    <mergeCell ref="AI31:AK31"/>
    <mergeCell ref="B32:C32"/>
    <mergeCell ref="D32:F32"/>
    <mergeCell ref="H32:J32"/>
    <mergeCell ref="K32:M32"/>
    <mergeCell ref="N32:P32"/>
    <mergeCell ref="Q32:S32"/>
    <mergeCell ref="T32:V32"/>
    <mergeCell ref="AI30:AK30"/>
    <mergeCell ref="B31:C31"/>
    <mergeCell ref="D31:F31"/>
    <mergeCell ref="H31:J31"/>
    <mergeCell ref="K31:M31"/>
    <mergeCell ref="N31:P31"/>
    <mergeCell ref="Q31:S31"/>
    <mergeCell ref="T31:V31"/>
    <mergeCell ref="W31:Y31"/>
    <mergeCell ref="Z31:AB31"/>
    <mergeCell ref="Q30:S30"/>
    <mergeCell ref="T30:V30"/>
    <mergeCell ref="W30:Y30"/>
    <mergeCell ref="Z30:AB30"/>
    <mergeCell ref="AC30:AE30"/>
    <mergeCell ref="AF30:AH30"/>
    <mergeCell ref="W29:Y29"/>
    <mergeCell ref="Z29:AB29"/>
    <mergeCell ref="AC29:AE29"/>
    <mergeCell ref="AF29:AH29"/>
    <mergeCell ref="AI29:AK29"/>
    <mergeCell ref="B30:C30"/>
    <mergeCell ref="D30:F30"/>
    <mergeCell ref="H30:J30"/>
    <mergeCell ref="K30:M30"/>
    <mergeCell ref="N30:P30"/>
    <mergeCell ref="AC28:AE28"/>
    <mergeCell ref="AF28:AH28"/>
    <mergeCell ref="AI28:AK28"/>
    <mergeCell ref="B29:C29"/>
    <mergeCell ref="D29:F29"/>
    <mergeCell ref="H29:J29"/>
    <mergeCell ref="K29:M29"/>
    <mergeCell ref="N29:P29"/>
    <mergeCell ref="Q29:S29"/>
    <mergeCell ref="T29:V29"/>
    <mergeCell ref="AI27:AK27"/>
    <mergeCell ref="B28:C28"/>
    <mergeCell ref="D28:F28"/>
    <mergeCell ref="H28:J28"/>
    <mergeCell ref="K28:M28"/>
    <mergeCell ref="N28:P28"/>
    <mergeCell ref="Q28:S28"/>
    <mergeCell ref="T28:V28"/>
    <mergeCell ref="W28:Y28"/>
    <mergeCell ref="Z28:AB28"/>
    <mergeCell ref="Q27:S27"/>
    <mergeCell ref="T27:V27"/>
    <mergeCell ref="W27:Y27"/>
    <mergeCell ref="Z27:AB27"/>
    <mergeCell ref="AC27:AE27"/>
    <mergeCell ref="AF27:AH27"/>
    <mergeCell ref="W26:Y26"/>
    <mergeCell ref="Z26:AB26"/>
    <mergeCell ref="AC26:AE26"/>
    <mergeCell ref="AF26:AH26"/>
    <mergeCell ref="AI26:AK26"/>
    <mergeCell ref="B27:C27"/>
    <mergeCell ref="D27:F27"/>
    <mergeCell ref="H27:J27"/>
    <mergeCell ref="K27:M27"/>
    <mergeCell ref="N27:P27"/>
    <mergeCell ref="AC25:AE25"/>
    <mergeCell ref="AF25:AH25"/>
    <mergeCell ref="AI25:AK25"/>
    <mergeCell ref="B26:C26"/>
    <mergeCell ref="D26:F26"/>
    <mergeCell ref="H26:J26"/>
    <mergeCell ref="K26:M26"/>
    <mergeCell ref="N26:P26"/>
    <mergeCell ref="Q26:S26"/>
    <mergeCell ref="T26:V26"/>
    <mergeCell ref="AI24:AK24"/>
    <mergeCell ref="B25:C25"/>
    <mergeCell ref="D25:F25"/>
    <mergeCell ref="H25:J25"/>
    <mergeCell ref="K25:M25"/>
    <mergeCell ref="N25:P25"/>
    <mergeCell ref="Q25:S25"/>
    <mergeCell ref="T25:V25"/>
    <mergeCell ref="W25:Y25"/>
    <mergeCell ref="Z25:AB25"/>
    <mergeCell ref="Q24:S24"/>
    <mergeCell ref="T24:V24"/>
    <mergeCell ref="W24:Y24"/>
    <mergeCell ref="Z24:AB24"/>
    <mergeCell ref="AC24:AE24"/>
    <mergeCell ref="AF24:AH24"/>
    <mergeCell ref="W23:Y23"/>
    <mergeCell ref="Z23:AB23"/>
    <mergeCell ref="AC23:AE23"/>
    <mergeCell ref="AF23:AH23"/>
    <mergeCell ref="AI23:AK23"/>
    <mergeCell ref="B24:C24"/>
    <mergeCell ref="D24:F24"/>
    <mergeCell ref="H24:J24"/>
    <mergeCell ref="K24:M24"/>
    <mergeCell ref="N24:P24"/>
    <mergeCell ref="AC22:AE22"/>
    <mergeCell ref="AF22:AH22"/>
    <mergeCell ref="AI22:AK22"/>
    <mergeCell ref="B23:C23"/>
    <mergeCell ref="D23:F23"/>
    <mergeCell ref="H23:J23"/>
    <mergeCell ref="K23:M23"/>
    <mergeCell ref="N23:P23"/>
    <mergeCell ref="Q23:S23"/>
    <mergeCell ref="T23:V23"/>
    <mergeCell ref="AI21:AK21"/>
    <mergeCell ref="B22:C22"/>
    <mergeCell ref="D22:F22"/>
    <mergeCell ref="H22:J22"/>
    <mergeCell ref="K22:M22"/>
    <mergeCell ref="N22:P22"/>
    <mergeCell ref="Q22:S22"/>
    <mergeCell ref="T22:V22"/>
    <mergeCell ref="W22:Y22"/>
    <mergeCell ref="Z22:AB22"/>
    <mergeCell ref="Q21:S21"/>
    <mergeCell ref="T21:V21"/>
    <mergeCell ref="W21:Y21"/>
    <mergeCell ref="Z21:AB21"/>
    <mergeCell ref="AC21:AE21"/>
    <mergeCell ref="AF21:AH21"/>
    <mergeCell ref="W20:Y20"/>
    <mergeCell ref="Z20:AB20"/>
    <mergeCell ref="AC20:AE20"/>
    <mergeCell ref="AF20:AH20"/>
    <mergeCell ref="AI20:AK20"/>
    <mergeCell ref="B21:C21"/>
    <mergeCell ref="D21:F21"/>
    <mergeCell ref="H21:J21"/>
    <mergeCell ref="K21:M21"/>
    <mergeCell ref="N21:P21"/>
    <mergeCell ref="AC19:AE19"/>
    <mergeCell ref="AF19:AH19"/>
    <mergeCell ref="AI19:AK19"/>
    <mergeCell ref="B20:C20"/>
    <mergeCell ref="D20:F20"/>
    <mergeCell ref="H20:J20"/>
    <mergeCell ref="K20:M20"/>
    <mergeCell ref="N20:P20"/>
    <mergeCell ref="Q20:S20"/>
    <mergeCell ref="T20:V20"/>
    <mergeCell ref="AI18:AK18"/>
    <mergeCell ref="B19:C19"/>
    <mergeCell ref="D19:F19"/>
    <mergeCell ref="H19:J19"/>
    <mergeCell ref="K19:M19"/>
    <mergeCell ref="N19:P19"/>
    <mergeCell ref="Q19:S19"/>
    <mergeCell ref="T19:V19"/>
    <mergeCell ref="W19:Y19"/>
    <mergeCell ref="Z19:AB19"/>
    <mergeCell ref="Q18:S18"/>
    <mergeCell ref="T18:V18"/>
    <mergeCell ref="W18:Y18"/>
    <mergeCell ref="Z18:AB18"/>
    <mergeCell ref="AC18:AE18"/>
    <mergeCell ref="AF18:AH18"/>
    <mergeCell ref="W17:Y17"/>
    <mergeCell ref="Z17:AB17"/>
    <mergeCell ref="AC17:AE17"/>
    <mergeCell ref="AF17:AH17"/>
    <mergeCell ref="AI17:AK17"/>
    <mergeCell ref="B18:C18"/>
    <mergeCell ref="D18:F18"/>
    <mergeCell ref="H18:J18"/>
    <mergeCell ref="K18:M18"/>
    <mergeCell ref="N18:P18"/>
    <mergeCell ref="AC16:AE16"/>
    <mergeCell ref="AF16:AH16"/>
    <mergeCell ref="AI16:AK16"/>
    <mergeCell ref="B17:C17"/>
    <mergeCell ref="D17:F17"/>
    <mergeCell ref="H17:J17"/>
    <mergeCell ref="K17:M17"/>
    <mergeCell ref="N17:P17"/>
    <mergeCell ref="Q17:S17"/>
    <mergeCell ref="T17:V17"/>
    <mergeCell ref="AI15:AK15"/>
    <mergeCell ref="B16:C16"/>
    <mergeCell ref="D16:F16"/>
    <mergeCell ref="H16:J16"/>
    <mergeCell ref="K16:M16"/>
    <mergeCell ref="N16:P16"/>
    <mergeCell ref="Q16:S16"/>
    <mergeCell ref="T16:V16"/>
    <mergeCell ref="W16:Y16"/>
    <mergeCell ref="Z16:AB16"/>
    <mergeCell ref="Q15:S15"/>
    <mergeCell ref="T15:V15"/>
    <mergeCell ref="W15:Y15"/>
    <mergeCell ref="Z15:AB15"/>
    <mergeCell ref="AC15:AE15"/>
    <mergeCell ref="AF15:AH15"/>
    <mergeCell ref="W14:Y14"/>
    <mergeCell ref="Z14:AB14"/>
    <mergeCell ref="AC14:AE14"/>
    <mergeCell ref="AF14:AH14"/>
    <mergeCell ref="AI14:AK14"/>
    <mergeCell ref="B15:C15"/>
    <mergeCell ref="D15:F15"/>
    <mergeCell ref="H15:J15"/>
    <mergeCell ref="K15:M15"/>
    <mergeCell ref="N15:P15"/>
    <mergeCell ref="AC13:AE13"/>
    <mergeCell ref="AF13:AH13"/>
    <mergeCell ref="AI13:AK13"/>
    <mergeCell ref="B14:C14"/>
    <mergeCell ref="D14:F14"/>
    <mergeCell ref="H14:J14"/>
    <mergeCell ref="K14:M14"/>
    <mergeCell ref="N14:P14"/>
    <mergeCell ref="Q14:S14"/>
    <mergeCell ref="T14:V14"/>
    <mergeCell ref="AI12:AK12"/>
    <mergeCell ref="B13:C13"/>
    <mergeCell ref="D13:F13"/>
    <mergeCell ref="H13:J13"/>
    <mergeCell ref="K13:M13"/>
    <mergeCell ref="N13:P13"/>
    <mergeCell ref="Q13:S13"/>
    <mergeCell ref="T13:V13"/>
    <mergeCell ref="W13:Y13"/>
    <mergeCell ref="Z13:AB13"/>
    <mergeCell ref="Q12:S12"/>
    <mergeCell ref="T12:V12"/>
    <mergeCell ref="W12:Y12"/>
    <mergeCell ref="Z12:AB12"/>
    <mergeCell ref="AC12:AE12"/>
    <mergeCell ref="AF12:AH12"/>
    <mergeCell ref="W11:Y11"/>
    <mergeCell ref="Z11:AB11"/>
    <mergeCell ref="AC11:AE11"/>
    <mergeCell ref="AF11:AH11"/>
    <mergeCell ref="AI11:AK11"/>
    <mergeCell ref="B12:C12"/>
    <mergeCell ref="D12:F12"/>
    <mergeCell ref="H12:J12"/>
    <mergeCell ref="K12:M12"/>
    <mergeCell ref="N12:P12"/>
    <mergeCell ref="AC10:AE10"/>
    <mergeCell ref="AF10:AH10"/>
    <mergeCell ref="AI10:AK10"/>
    <mergeCell ref="B11:C11"/>
    <mergeCell ref="D11:F11"/>
    <mergeCell ref="H11:J11"/>
    <mergeCell ref="K11:M11"/>
    <mergeCell ref="N11:P11"/>
    <mergeCell ref="Q11:S11"/>
    <mergeCell ref="T11:V11"/>
    <mergeCell ref="AI9:AK9"/>
    <mergeCell ref="B10:C10"/>
    <mergeCell ref="D10:F10"/>
    <mergeCell ref="H10:J10"/>
    <mergeCell ref="K10:M10"/>
    <mergeCell ref="N10:P10"/>
    <mergeCell ref="Q10:S10"/>
    <mergeCell ref="T10:V10"/>
    <mergeCell ref="W10:Y10"/>
    <mergeCell ref="Z10:AB10"/>
    <mergeCell ref="Q9:S9"/>
    <mergeCell ref="T9:V9"/>
    <mergeCell ref="W9:Y9"/>
    <mergeCell ref="Z9:AB9"/>
    <mergeCell ref="AC9:AE9"/>
    <mergeCell ref="AF9:AH9"/>
    <mergeCell ref="W8:Y8"/>
    <mergeCell ref="Z8:AB8"/>
    <mergeCell ref="AC8:AE8"/>
    <mergeCell ref="AF8:AH8"/>
    <mergeCell ref="AI8:AK8"/>
    <mergeCell ref="B9:C9"/>
    <mergeCell ref="D9:F9"/>
    <mergeCell ref="H9:J9"/>
    <mergeCell ref="K9:M9"/>
    <mergeCell ref="N9:P9"/>
    <mergeCell ref="B8:C8"/>
    <mergeCell ref="D8:J8"/>
    <mergeCell ref="K8:M8"/>
    <mergeCell ref="N8:P8"/>
    <mergeCell ref="Q8:S8"/>
    <mergeCell ref="T8:V8"/>
    <mergeCell ref="B4:N4"/>
    <mergeCell ref="O4:Q6"/>
    <mergeCell ref="R4:X4"/>
    <mergeCell ref="Y4:AK4"/>
    <mergeCell ref="A5:A6"/>
    <mergeCell ref="B5:N6"/>
    <mergeCell ref="R5:X6"/>
    <mergeCell ref="AF5:AK6"/>
    <mergeCell ref="Z1:AC1"/>
    <mergeCell ref="AD1:AH1"/>
    <mergeCell ref="AI1:AK1"/>
    <mergeCell ref="B3:X3"/>
    <mergeCell ref="Y3:AB3"/>
    <mergeCell ref="AC3:AG3"/>
    <mergeCell ref="AI3:AK3"/>
  </mergeCells>
  <conditionalFormatting sqref="A9:A34 D34:F34 H34:M34 W34:Y34 T34:V36 Z34:AE36 Q34:S34 X20:Y20 Q20:W21 AF34:AK34 Q9:Q10 T9:W10 Z9:AK10 B9:N15 AI28:AK28 G34:G36 D33:M33 B17:N23 W16:AK16 B26:N32 Q25:AK27 B24:C25 D25:M25 Q22:AK23 W24:AK24 G38 Z38:AE38 T38:V38 Q29:AK33 Q17:AK19 Q11:AK15 Z20:AK21">
    <cfRule type="expression" priority="31" dxfId="39" stopIfTrue="1">
      <formula>MONTH($A9)&lt;&gt;MONTH($A$9)</formula>
    </cfRule>
    <cfRule type="expression" priority="32" dxfId="40" stopIfTrue="1">
      <formula>COUNTIF($AO$11:$AO$25,$A9)=1</formula>
    </cfRule>
    <cfRule type="expression" priority="33" dxfId="40" stopIfTrue="1">
      <formula>WEEKDAY($A9)=1</formula>
    </cfRule>
  </conditionalFormatting>
  <conditionalFormatting sqref="A35:F36 G39 H35:N36 AF35:AK36 Q35:S36 T39:AE39 W35:Y36 B33:C34 N33:N34 W38:Y38 Q38:S39 AF38:AK39 H38:N39 A38:F39">
    <cfRule type="expression" priority="34" dxfId="41" stopIfTrue="1">
      <formula>MONTH($A33)&lt;&gt;MONTH($A$9)</formula>
    </cfRule>
    <cfRule type="expression" priority="35" dxfId="40" stopIfTrue="1">
      <formula>COUNTIF($AO$11:$AO$25,$A33)=1</formula>
    </cfRule>
    <cfRule type="expression" priority="36" dxfId="40" stopIfTrue="1">
      <formula>WEEKDAY($A33)=1</formula>
    </cfRule>
  </conditionalFormatting>
  <conditionalFormatting sqref="B16:N16 Q16:V16">
    <cfRule type="expression" priority="28" dxfId="39" stopIfTrue="1">
      <formula>MONTH($A16)&lt;&gt;MONTH($A$9)</formula>
    </cfRule>
    <cfRule type="expression" priority="29" dxfId="40" stopIfTrue="1">
      <formula>COUNTIF($AO$11:$AO$25,$A16)=1</formula>
    </cfRule>
    <cfRule type="expression" priority="30" dxfId="40" stopIfTrue="1">
      <formula>WEEKDAY($A16)=1</formula>
    </cfRule>
  </conditionalFormatting>
  <conditionalFormatting sqref="D24:N24 Q24:V24">
    <cfRule type="expression" priority="25" dxfId="39" stopIfTrue="1">
      <formula>MONTH($A24)&lt;&gt;MONTH($A$9)</formula>
    </cfRule>
    <cfRule type="expression" priority="26" dxfId="40" stopIfTrue="1">
      <formula>COUNTIF($AO$11:$AO$25,$A24)=1</formula>
    </cfRule>
    <cfRule type="expression" priority="27" dxfId="40" stopIfTrue="1">
      <formula>WEEKDAY($A24)=1</formula>
    </cfRule>
  </conditionalFormatting>
  <conditionalFormatting sqref="N25">
    <cfRule type="expression" priority="22" dxfId="39" stopIfTrue="1">
      <formula>MONTH($A25)&lt;&gt;MONTH($A$9)</formula>
    </cfRule>
    <cfRule type="expression" priority="23" dxfId="40" stopIfTrue="1">
      <formula>COUNTIF($AO$11:$AO$25,$A25)=1</formula>
    </cfRule>
    <cfRule type="expression" priority="24" dxfId="40" stopIfTrue="1">
      <formula>WEEKDAY($A25)=1</formula>
    </cfRule>
  </conditionalFormatting>
  <conditionalFormatting sqref="B37:C37 N37">
    <cfRule type="expression" priority="19" dxfId="41" stopIfTrue="1">
      <formula>MONTH($A37)&lt;&gt;MONTH($A$9)</formula>
    </cfRule>
    <cfRule type="expression" priority="20" dxfId="40" stopIfTrue="1">
      <formula>COUNTIF($AO$11:$AO$25,$A37)=1</formula>
    </cfRule>
    <cfRule type="expression" priority="21" dxfId="40" stopIfTrue="1">
      <formula>WEEKDAY($A37)=1</formula>
    </cfRule>
  </conditionalFormatting>
  <conditionalFormatting sqref="Q28:AH28">
    <cfRule type="expression" priority="13" dxfId="39" stopIfTrue="1">
      <formula>MONTH($A28)&lt;&gt;MONTH($A$9)</formula>
    </cfRule>
    <cfRule type="expression" priority="14" dxfId="40" stopIfTrue="1">
      <formula>COUNTIF($AO$11:$AO$25,$A28)=1</formula>
    </cfRule>
    <cfRule type="expression" priority="15" dxfId="40" stopIfTrue="1">
      <formula>WEEKDAY($A28)=1</formula>
    </cfRule>
  </conditionalFormatting>
  <printOptions/>
  <pageMargins left="0.72" right="0.18" top="0.3" bottom="0.18" header="0.23" footer="0.18"/>
  <pageSetup horizontalDpi="400" verticalDpi="4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青山学院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j90109</dc:creator>
  <cp:keywords/>
  <dc:description/>
  <cp:lastModifiedBy>藤野　恵子</cp:lastModifiedBy>
  <cp:lastPrinted>2021-02-19T08:46:38Z</cp:lastPrinted>
  <dcterms:created xsi:type="dcterms:W3CDTF">2003-03-28T23:51:51Z</dcterms:created>
  <dcterms:modified xsi:type="dcterms:W3CDTF">2021-03-31T06:37:58Z</dcterms:modified>
  <cp:category/>
  <cp:version/>
  <cp:contentType/>
  <cp:contentStatus/>
</cp:coreProperties>
</file>